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chi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509" i="1" l="1"/>
  <c r="I509" i="1"/>
  <c r="G509" i="1"/>
  <c r="F509" i="1"/>
  <c r="F467" i="1"/>
  <c r="J467" i="1"/>
  <c r="G467" i="1"/>
  <c r="I467" i="1"/>
  <c r="F425" i="1"/>
  <c r="J425" i="1"/>
  <c r="G425" i="1"/>
  <c r="H425" i="1"/>
  <c r="F383" i="1"/>
  <c r="J383" i="1"/>
  <c r="G341" i="1"/>
  <c r="G299" i="1"/>
  <c r="J299" i="1"/>
  <c r="I299" i="1"/>
  <c r="H299" i="1"/>
  <c r="F299" i="1"/>
  <c r="I257" i="1"/>
  <c r="H257" i="1"/>
  <c r="G257" i="1"/>
  <c r="F257" i="1"/>
  <c r="G215" i="1"/>
  <c r="H215" i="1"/>
  <c r="J215" i="1"/>
  <c r="I215" i="1"/>
  <c r="F215" i="1"/>
  <c r="J173" i="1"/>
  <c r="I173" i="1"/>
  <c r="H173" i="1"/>
  <c r="G173" i="1"/>
  <c r="H131" i="1"/>
  <c r="J131" i="1"/>
  <c r="G131" i="1"/>
  <c r="I89" i="1"/>
  <c r="H89" i="1"/>
  <c r="J47" i="1"/>
  <c r="I47" i="1"/>
  <c r="H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G594" i="1"/>
  <c r="H594" i="1"/>
  <c r="F594" i="1"/>
  <c r="J594" i="1"/>
  <c r="L467" i="1"/>
  <c r="L437" i="1"/>
  <c r="L550" i="1"/>
  <c r="L425" i="1"/>
  <c r="L395" i="1"/>
  <c r="L257" i="1"/>
  <c r="L227" i="1"/>
  <c r="L563" i="1"/>
  <c r="L593" i="1"/>
  <c r="L311" i="1"/>
  <c r="L341" i="1"/>
  <c r="L143" i="1"/>
  <c r="L173" i="1"/>
  <c r="L32" i="1"/>
  <c r="L27" i="1"/>
  <c r="L111" i="1"/>
  <c r="L116" i="1"/>
  <c r="L551" i="1"/>
  <c r="L521" i="1"/>
  <c r="L417" i="1"/>
  <c r="L573" i="1"/>
  <c r="L578" i="1"/>
  <c r="L494" i="1"/>
  <c r="L489" i="1"/>
  <c r="L326" i="1"/>
  <c r="L321" i="1"/>
  <c r="L298" i="1"/>
  <c r="L340" i="1"/>
  <c r="L363" i="1"/>
  <c r="L368" i="1"/>
  <c r="L466" i="1"/>
  <c r="L585" i="1"/>
  <c r="L165" i="1"/>
  <c r="L81" i="1"/>
  <c r="L172" i="1"/>
  <c r="L452" i="1"/>
  <c r="L447" i="1"/>
  <c r="L215" i="1"/>
  <c r="L185" i="1"/>
  <c r="L200" i="1"/>
  <c r="L195" i="1"/>
  <c r="L382" i="1"/>
  <c r="L214" i="1"/>
  <c r="L130" i="1"/>
  <c r="L501" i="1"/>
  <c r="L592" i="1"/>
  <c r="L101" i="1"/>
  <c r="L131" i="1"/>
  <c r="L46" i="1"/>
  <c r="L242" i="1"/>
  <c r="L237" i="1"/>
  <c r="L269" i="1"/>
  <c r="L299" i="1"/>
  <c r="L405" i="1"/>
  <c r="L410" i="1"/>
  <c r="L89" i="1"/>
  <c r="L59" i="1"/>
  <c r="L158" i="1"/>
  <c r="L153" i="1"/>
  <c r="L383" i="1"/>
  <c r="L353" i="1"/>
  <c r="L424" i="1"/>
  <c r="L256" i="1"/>
  <c r="L479" i="1"/>
  <c r="L509" i="1"/>
  <c r="L88" i="1"/>
  <c r="L123" i="1"/>
  <c r="L279" i="1"/>
  <c r="L284" i="1"/>
  <c r="L74" i="1"/>
  <c r="L69" i="1"/>
  <c r="L536" i="1"/>
  <c r="L531" i="1"/>
  <c r="L39" i="1"/>
  <c r="L375" i="1"/>
  <c r="L17" i="1"/>
  <c r="L47" i="1"/>
  <c r="L594" i="1"/>
  <c r="L291" i="1"/>
  <c r="L459" i="1"/>
  <c r="L249" i="1"/>
  <c r="L543" i="1"/>
  <c r="L508" i="1"/>
  <c r="L207" i="1"/>
  <c r="L333" i="1"/>
</calcChain>
</file>

<file path=xl/sharedStrings.xml><?xml version="1.0" encoding="utf-8"?>
<sst xmlns="http://schemas.openxmlformats.org/spreadsheetml/2006/main" count="766" uniqueCount="153">
  <si>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</si>
  <si>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</si>
  <si>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</si>
  <si>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</si>
  <si>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</si>
  <si>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</si>
  <si>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</si>
  <si>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</si>
  <si>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</si>
  <si>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</si>
  <si>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</si>
  <si>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</si>
  <si>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</si>
  <si>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</si>
  <si>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</si>
  <si>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</si>
  <si>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</si>
  <si>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</si>
  <si>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</si>
  <si>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</si>
  <si>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</si>
  <si>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</si>
  <si>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</si>
  <si>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</si>
  <si>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</si>
  <si>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</si>
  <si>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</si>
  <si>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</si>
  <si>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</si>
  <si>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</si>
  <si>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</si>
  <si>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</si>
  <si>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</si>
  <si>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</si>
  <si>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</si>
  <si>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</si>
  <si>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</si>
  <si>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</si>
  <si>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</si>
  <si>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</si>
  <si>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</si>
  <si>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</si>
  <si>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</si>
  <si>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</si>
  <si>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</si>
  <si>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</si>
  <si>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Алехина Елена Вячеславовна</t>
  </si>
  <si>
    <t>Каша манная с изюмом и яблоками</t>
  </si>
  <si>
    <t>к/п</t>
  </si>
  <si>
    <t>Какао с молоком</t>
  </si>
  <si>
    <t>Бутерброд с сыром</t>
  </si>
  <si>
    <t>Фрукты свежие (абрикос)</t>
  </si>
  <si>
    <t>Салат из свежих огурцов со сладким перцем</t>
  </si>
  <si>
    <t>Суп из овощей с мясом, сметаной и зеленью</t>
  </si>
  <si>
    <t>Рагу из птицы с зеленью</t>
  </si>
  <si>
    <t>Сок фруктовый</t>
  </si>
  <si>
    <t>Хлеб ржано-пшеничный обогащенный микронутриентами</t>
  </si>
  <si>
    <t>Хлеб пшеничный (батон нарезной из муки в/с с микронутриентами, витаминами)</t>
  </si>
  <si>
    <t>Песочное кольцо</t>
  </si>
  <si>
    <t>Омлет натуральный с маслом</t>
  </si>
  <si>
    <t>Винегрет овощной</t>
  </si>
  <si>
    <t>Чай с лимоном</t>
  </si>
  <si>
    <t>Сдоба в индивидуальной упаковке</t>
  </si>
  <si>
    <t>Фрукты свежие (черешня)</t>
  </si>
  <si>
    <t>Фрукты свежие (груша)</t>
  </si>
  <si>
    <t>Кофейный напиток с молоком</t>
  </si>
  <si>
    <t>Макаронные изделия отварные</t>
  </si>
  <si>
    <t>Печень по-строгановски</t>
  </si>
  <si>
    <t>Салат "Школьные годы"</t>
  </si>
  <si>
    <t>Салат из свежих помидоров и огурцов</t>
  </si>
  <si>
    <t>Суп-лапша домашняя на курином бульоне с зеленью петрушки</t>
  </si>
  <si>
    <t>Рыба, запеченная с картофелем по-русски</t>
  </si>
  <si>
    <t>Компот из свежих плодов или ягод (яблочный)</t>
  </si>
  <si>
    <t>Кекс "Английский" (мишки)</t>
  </si>
  <si>
    <t>Вареники ленивые с маслом сливочным</t>
  </si>
  <si>
    <t>Сок (фруктовый)</t>
  </si>
  <si>
    <t>Кисломолочный продукт (йогурт м.д.ж.2,5%)</t>
  </si>
  <si>
    <t>Фрукты свежие (апельсин)</t>
  </si>
  <si>
    <t>Каша рисовая жидкая с изюмом и маслом сливочным</t>
  </si>
  <si>
    <t>Бутерброд пикантный горячий</t>
  </si>
  <si>
    <t>Фрукты свежие (банан)</t>
  </si>
  <si>
    <t>Салат из свежих помидоров с маслом</t>
  </si>
  <si>
    <t>Суп картофельный с бобовыми, мясом и луком зеленым</t>
  </si>
  <si>
    <t>Котлета куриная припущенная с маслом сливочным</t>
  </si>
  <si>
    <t>Пюре из овощей</t>
  </si>
  <si>
    <t>Компот из плодов и ягод (изюм)</t>
  </si>
  <si>
    <t>Сердце в соусе</t>
  </si>
  <si>
    <t>Картофель отварной</t>
  </si>
  <si>
    <t>Пицца "Школьная"</t>
  </si>
  <si>
    <t>Шоколадный батончик</t>
  </si>
  <si>
    <t>Омлет с морковью и маслом сливочным</t>
  </si>
  <si>
    <t>Кукуруза сахарная отварная</t>
  </si>
  <si>
    <t>Молоко с трубочкой для питья м.д.ж. 3,2%</t>
  </si>
  <si>
    <t>Рассольник Ленинградский с мясом, сметаной и зеленью</t>
  </si>
  <si>
    <t>Бефстроганов из отварной говядины</t>
  </si>
  <si>
    <t>Капуста тешеная</t>
  </si>
  <si>
    <t>Рыба жареная</t>
  </si>
  <si>
    <t>Суфле "розовое" картофельно-морковное</t>
  </si>
  <si>
    <t>Напиток яблочный</t>
  </si>
  <si>
    <t>Салат из свеклы отварной</t>
  </si>
  <si>
    <t>Пудинг творожный запеченный с повидлом</t>
  </si>
  <si>
    <t>Чай с сахаром</t>
  </si>
  <si>
    <t>Салат из редиса с маслом растительным</t>
  </si>
  <si>
    <t>Суп картофельный с рыбными фрикадельками</t>
  </si>
  <si>
    <t>Котлета из говядины</t>
  </si>
  <si>
    <t>Рагу из овощей с маслом сливочным</t>
  </si>
  <si>
    <t>Компот из свежих плодов (груша)</t>
  </si>
  <si>
    <t>Биточки из говядины, запеченные под смктанным соусом</t>
  </si>
  <si>
    <t>Каша гречневая рассыпчатая</t>
  </si>
  <si>
    <t>Салат "Витаминный" 2-й вариант</t>
  </si>
  <si>
    <t>Каша молочная "Дружба" с маслом сливочным</t>
  </si>
  <si>
    <t>Чай с молоком</t>
  </si>
  <si>
    <t>Салат из свеклы с яблоками и кукурузой</t>
  </si>
  <si>
    <t>Щи из свежей капусты и картофелем с мясом, сметаной и зеленью</t>
  </si>
  <si>
    <t>Рыба, тушенная в томате с овощами</t>
  </si>
  <si>
    <t>Ватрушка сосладким фаршем</t>
  </si>
  <si>
    <t>Азу</t>
  </si>
  <si>
    <t xml:space="preserve">Салат из свежих помидоров с маслом </t>
  </si>
  <si>
    <t>Компот из сухофруктов</t>
  </si>
  <si>
    <t>Биточки из говядины</t>
  </si>
  <si>
    <t>Огурец соленый</t>
  </si>
  <si>
    <t>Суп летний овощной с мясом, сметаной и зеленью</t>
  </si>
  <si>
    <t>Птица отварная (кура)</t>
  </si>
  <si>
    <t>Каша рассыпчатая пшеничная</t>
  </si>
  <si>
    <t>Кисель плодово-ягодный</t>
  </si>
  <si>
    <t>Запеканка из творога со сгущенным молоком</t>
  </si>
  <si>
    <t>Салат из моркови и яблок</t>
  </si>
  <si>
    <t>Зефир</t>
  </si>
  <si>
    <t>Омлет с овощами и маслом сливочным</t>
  </si>
  <si>
    <t>Салат из свежих огурцов сосладким перцем</t>
  </si>
  <si>
    <t>Фрукты свежие (яблоко)</t>
  </si>
  <si>
    <t>Свекольник с мясом, сметаной и зеленью</t>
  </si>
  <si>
    <t>Котлета бырная</t>
  </si>
  <si>
    <t>Картофельное пюре</t>
  </si>
  <si>
    <t>Компот из смеси сухофруктов</t>
  </si>
  <si>
    <t>Кукуруза консервированная отварная</t>
  </si>
  <si>
    <t>Огурец свежий</t>
  </si>
  <si>
    <t>Запеканка капустная с говядиной</t>
  </si>
  <si>
    <t>Салат из отварной свеклы</t>
  </si>
  <si>
    <t>Каша овсяная из "Геркулеса" жидкая с маслом</t>
  </si>
  <si>
    <t>Суп картофельный с рыбой и зеленью</t>
  </si>
  <si>
    <t>Рулет с луком и яйцом (говядина)</t>
  </si>
  <si>
    <t>Рагу из овощей с кабачками</t>
  </si>
  <si>
    <t>Голубцы ленивые</t>
  </si>
  <si>
    <t>Салат из свежих помидоров с луком репчатым и маслом растительным</t>
  </si>
  <si>
    <t>Каша рассыпчатая (греча)</t>
  </si>
  <si>
    <t>Салат "Витаминка"</t>
  </si>
  <si>
    <t>Салат из редиса с огурцами свежими</t>
  </si>
  <si>
    <t>Щи из квашеной капусты с мясом, сметаной и зеленью</t>
  </si>
  <si>
    <t>Рагу из птицы</t>
  </si>
  <si>
    <t>Зразы рыбные рубленые</t>
  </si>
  <si>
    <t>Фрукты свежиие (черешня)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</si>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</sst>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78" activePane="bottomRight" state="frozen"/>
      <selection pane="topRight" activeCell="E1" sqref="E1"/>
      <selection pane="bottomLeft" activeCell="A6" sqref="A6"/>
      <selection pane="bottomRight" activeCell="E505" sqref="E5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6</v>
      </c>
      <c r="J3" s="56">
        <v>2025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250</v>
      </c>
      <c r="G6" s="48">
        <v>6.5</v>
      </c>
      <c r="H6" s="48">
        <v>8</v>
      </c>
      <c r="I6" s="48">
        <v>35</v>
      </c>
      <c r="J6" s="48">
        <v>231</v>
      </c>
      <c r="K6" s="49" t="s">
        <v>48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4.8499999999999996</v>
      </c>
      <c r="H8" s="51">
        <v>5.04</v>
      </c>
      <c r="I8" s="51">
        <v>32.729999999999997</v>
      </c>
      <c r="J8" s="51">
        <v>195.71</v>
      </c>
      <c r="K8" s="52">
        <v>248</v>
      </c>
      <c r="L8" s="51"/>
    </row>
    <row r="9" spans="1:12" ht="15" thickBot="1" x14ac:dyDescent="0.35">
      <c r="A9" s="25"/>
      <c r="B9" s="16"/>
      <c r="C9" s="11"/>
      <c r="D9" s="7" t="s">
        <v>23</v>
      </c>
      <c r="E9" s="50" t="s">
        <v>50</v>
      </c>
      <c r="F9" s="51">
        <v>35</v>
      </c>
      <c r="G9" s="51">
        <v>4.5</v>
      </c>
      <c r="H9" s="51">
        <v>8.6999999999999993</v>
      </c>
      <c r="I9" s="51">
        <v>87.4</v>
      </c>
      <c r="J9" s="51">
        <v>131</v>
      </c>
      <c r="K9" s="52">
        <v>3</v>
      </c>
      <c r="L9" s="51"/>
    </row>
    <row r="10" spans="1:12" ht="14.4" x14ac:dyDescent="0.3">
      <c r="A10" s="25"/>
      <c r="B10" s="16"/>
      <c r="C10" s="11"/>
      <c r="D10" s="7" t="s">
        <v>24</v>
      </c>
      <c r="E10" s="50" t="s">
        <v>51</v>
      </c>
      <c r="F10" s="51">
        <v>150</v>
      </c>
      <c r="G10" s="51">
        <v>1.2</v>
      </c>
      <c r="H10" s="51">
        <v>0.4</v>
      </c>
      <c r="I10" s="51">
        <v>14</v>
      </c>
      <c r="J10" s="51">
        <v>74</v>
      </c>
      <c r="K10" s="49" t="s">
        <v>48</v>
      </c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635</v>
      </c>
      <c r="G13" s="21">
        <f t="shared" ref="G13:J13" si="0">SUM(G6:G12)</f>
        <v>17.05</v>
      </c>
      <c r="H13" s="21">
        <f t="shared" si="0"/>
        <v>22.139999999999997</v>
      </c>
      <c r="I13" s="21">
        <f t="shared" si="0"/>
        <v>169.13</v>
      </c>
      <c r="J13" s="21">
        <f t="shared" si="0"/>
        <v>631.71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150</v>
      </c>
      <c r="G18" s="51">
        <v>1</v>
      </c>
      <c r="H18" s="51">
        <v>15</v>
      </c>
      <c r="I18" s="51">
        <v>3.4</v>
      </c>
      <c r="J18" s="51">
        <v>154</v>
      </c>
      <c r="K18" s="52">
        <v>26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53</v>
      </c>
      <c r="F19" s="51">
        <v>278</v>
      </c>
      <c r="G19" s="51">
        <v>6.1</v>
      </c>
      <c r="H19" s="51">
        <v>8.3000000000000007</v>
      </c>
      <c r="I19" s="51">
        <v>12.59</v>
      </c>
      <c r="J19" s="51">
        <v>115.24</v>
      </c>
      <c r="K19" s="52">
        <v>35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54</v>
      </c>
      <c r="F20" s="51">
        <v>253</v>
      </c>
      <c r="G20" s="51">
        <v>22.5</v>
      </c>
      <c r="H20" s="51">
        <v>10.6</v>
      </c>
      <c r="I20" s="51">
        <v>21</v>
      </c>
      <c r="J20" s="51">
        <v>362</v>
      </c>
      <c r="K20" s="52">
        <v>309</v>
      </c>
      <c r="L20" s="51"/>
    </row>
    <row r="21" spans="1:12" ht="15" thickBot="1" x14ac:dyDescent="0.3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thickBot="1" x14ac:dyDescent="0.3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1</v>
      </c>
      <c r="H22" s="51">
        <v>0</v>
      </c>
      <c r="I22" s="51">
        <v>18.2</v>
      </c>
      <c r="J22" s="51">
        <v>76</v>
      </c>
      <c r="K22" s="49" t="s">
        <v>48</v>
      </c>
      <c r="L22" s="51"/>
    </row>
    <row r="23" spans="1:12" ht="27" thickBot="1" x14ac:dyDescent="0.35">
      <c r="A23" s="25"/>
      <c r="B23" s="16"/>
      <c r="C23" s="11"/>
      <c r="D23" s="7" t="s">
        <v>32</v>
      </c>
      <c r="E23" s="50" t="s">
        <v>57</v>
      </c>
      <c r="F23" s="51">
        <v>25</v>
      </c>
      <c r="G23" s="51">
        <v>1.9</v>
      </c>
      <c r="H23" s="51">
        <v>0.7</v>
      </c>
      <c r="I23" s="51">
        <v>12.3</v>
      </c>
      <c r="J23" s="51">
        <v>31.7</v>
      </c>
      <c r="K23" s="49" t="s">
        <v>48</v>
      </c>
      <c r="L23" s="51"/>
    </row>
    <row r="24" spans="1:12" ht="15" thickBot="1" x14ac:dyDescent="0.35">
      <c r="A24" s="25"/>
      <c r="B24" s="16"/>
      <c r="C24" s="11"/>
      <c r="D24" s="7" t="s">
        <v>33</v>
      </c>
      <c r="E24" s="50" t="s">
        <v>56</v>
      </c>
      <c r="F24" s="51">
        <v>30</v>
      </c>
      <c r="G24" s="51">
        <v>4.1399999999999997</v>
      </c>
      <c r="H24" s="51">
        <v>0.72</v>
      </c>
      <c r="I24" s="51">
        <v>29.6</v>
      </c>
      <c r="J24" s="51">
        <v>128.4</v>
      </c>
      <c r="K24" s="49" t="s">
        <v>48</v>
      </c>
      <c r="L24" s="51"/>
    </row>
    <row r="25" spans="1:12" ht="14.4" x14ac:dyDescent="0.3">
      <c r="A25" s="25"/>
      <c r="B25" s="16"/>
      <c r="C25" s="11"/>
      <c r="D25" s="6"/>
      <c r="E25" s="50" t="s">
        <v>58</v>
      </c>
      <c r="F25" s="51">
        <v>80</v>
      </c>
      <c r="G25" s="51">
        <v>6.9</v>
      </c>
      <c r="H25" s="51">
        <v>5.2</v>
      </c>
      <c r="I25" s="51">
        <v>64.900000000000006</v>
      </c>
      <c r="J25" s="51">
        <v>325</v>
      </c>
      <c r="K25" s="49" t="s">
        <v>48</v>
      </c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1016</v>
      </c>
      <c r="G27" s="21">
        <f t="shared" ref="G27:J27" si="3">SUM(G18:G26)</f>
        <v>43.54</v>
      </c>
      <c r="H27" s="21">
        <f t="shared" si="3"/>
        <v>40.520000000000003</v>
      </c>
      <c r="I27" s="21">
        <f t="shared" si="3"/>
        <v>161.99</v>
      </c>
      <c r="J27" s="21">
        <f t="shared" si="3"/>
        <v>1192.3400000000001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255</v>
      </c>
      <c r="G33" s="51">
        <v>26</v>
      </c>
      <c r="H33" s="51">
        <v>34</v>
      </c>
      <c r="I33" s="51">
        <v>6</v>
      </c>
      <c r="J33" s="51">
        <v>430</v>
      </c>
      <c r="K33" s="52">
        <v>110</v>
      </c>
      <c r="L33" s="51"/>
    </row>
    <row r="34" spans="1:12" ht="14.4" x14ac:dyDescent="0.3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0.63</v>
      </c>
      <c r="H34" s="51">
        <v>5.07</v>
      </c>
      <c r="I34" s="51">
        <v>4.16</v>
      </c>
      <c r="J34" s="51">
        <v>64.63</v>
      </c>
      <c r="K34" s="52">
        <v>1</v>
      </c>
      <c r="L34" s="51"/>
    </row>
    <row r="35" spans="1:12" ht="15" thickBot="1" x14ac:dyDescent="0.35">
      <c r="A35" s="25"/>
      <c r="B35" s="16"/>
      <c r="C35" s="11"/>
      <c r="D35" s="7" t="s">
        <v>31</v>
      </c>
      <c r="E35" s="50" t="s">
        <v>61</v>
      </c>
      <c r="F35" s="51">
        <v>207</v>
      </c>
      <c r="G35" s="51">
        <v>0.3</v>
      </c>
      <c r="H35" s="51">
        <v>0.1</v>
      </c>
      <c r="I35" s="51">
        <v>15.2</v>
      </c>
      <c r="J35" s="51">
        <v>62</v>
      </c>
      <c r="K35" s="52">
        <v>431</v>
      </c>
      <c r="L35" s="51"/>
    </row>
    <row r="36" spans="1:12" ht="15" thickBot="1" x14ac:dyDescent="0.35">
      <c r="A36" s="25"/>
      <c r="B36" s="16"/>
      <c r="C36" s="11"/>
      <c r="D36" s="7" t="s">
        <v>23</v>
      </c>
      <c r="E36" s="50" t="s">
        <v>62</v>
      </c>
      <c r="F36" s="51">
        <v>100</v>
      </c>
      <c r="G36" s="51">
        <v>6.9</v>
      </c>
      <c r="H36" s="51">
        <v>5.2</v>
      </c>
      <c r="I36" s="51">
        <v>64.900000000000006</v>
      </c>
      <c r="J36" s="51">
        <v>325</v>
      </c>
      <c r="K36" s="49" t="s">
        <v>48</v>
      </c>
      <c r="L36" s="51"/>
    </row>
    <row r="37" spans="1:12" ht="14.4" x14ac:dyDescent="0.3">
      <c r="A37" s="25"/>
      <c r="B37" s="16"/>
      <c r="C37" s="11"/>
      <c r="D37" s="6"/>
      <c r="E37" s="50" t="s">
        <v>63</v>
      </c>
      <c r="F37" s="51">
        <v>100</v>
      </c>
      <c r="G37" s="51">
        <v>0.74</v>
      </c>
      <c r="H37" s="51">
        <v>0.28000000000000003</v>
      </c>
      <c r="I37" s="51">
        <v>9.4</v>
      </c>
      <c r="J37" s="51">
        <v>43.6</v>
      </c>
      <c r="K37" s="49" t="s">
        <v>48</v>
      </c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812</v>
      </c>
      <c r="G39" s="21">
        <f t="shared" ref="G39:J39" si="5">SUM(G33:G38)</f>
        <v>34.57</v>
      </c>
      <c r="H39" s="21">
        <f t="shared" si="5"/>
        <v>44.650000000000006</v>
      </c>
      <c r="I39" s="21">
        <f t="shared" si="5"/>
        <v>99.660000000000011</v>
      </c>
      <c r="J39" s="21">
        <f t="shared" si="5"/>
        <v>925.23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2463</v>
      </c>
      <c r="G47" s="34">
        <f t="shared" ref="G47:J47" si="7">G13+G17+G27+G32+G39+G46</f>
        <v>95.16</v>
      </c>
      <c r="H47" s="34">
        <f t="shared" si="7"/>
        <v>107.31</v>
      </c>
      <c r="I47" s="34">
        <f t="shared" si="7"/>
        <v>430.78000000000003</v>
      </c>
      <c r="J47" s="34">
        <f t="shared" si="7"/>
        <v>2749.28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180</v>
      </c>
      <c r="G48" s="48">
        <v>4.3</v>
      </c>
      <c r="H48" s="48">
        <v>6.6</v>
      </c>
      <c r="I48" s="48">
        <v>37</v>
      </c>
      <c r="J48" s="48">
        <v>225</v>
      </c>
      <c r="K48" s="49">
        <v>209</v>
      </c>
      <c r="L48" s="48"/>
    </row>
    <row r="49" spans="1:12" ht="14.4" x14ac:dyDescent="0.3">
      <c r="A49" s="15"/>
      <c r="B49" s="16"/>
      <c r="C49" s="11"/>
      <c r="D49" s="6"/>
      <c r="E49" s="50" t="s">
        <v>67</v>
      </c>
      <c r="F49" s="51">
        <v>210</v>
      </c>
      <c r="G49" s="51">
        <v>10</v>
      </c>
      <c r="H49" s="51">
        <v>9.6</v>
      </c>
      <c r="I49" s="51">
        <v>5.9</v>
      </c>
      <c r="J49" s="51">
        <v>163</v>
      </c>
      <c r="K49" s="52">
        <v>256</v>
      </c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1.4</v>
      </c>
      <c r="H50" s="51">
        <v>1.6</v>
      </c>
      <c r="I50" s="51">
        <v>11</v>
      </c>
      <c r="J50" s="51">
        <v>89.32</v>
      </c>
      <c r="K50" s="52">
        <v>254</v>
      </c>
      <c r="L50" s="51"/>
    </row>
    <row r="51" spans="1:12" ht="15" thickBot="1" x14ac:dyDescent="0.35">
      <c r="A51" s="15"/>
      <c r="B51" s="16"/>
      <c r="C51" s="11"/>
      <c r="D51" s="7" t="s">
        <v>23</v>
      </c>
      <c r="E51" s="50" t="s">
        <v>50</v>
      </c>
      <c r="F51" s="51">
        <v>35</v>
      </c>
      <c r="G51" s="51">
        <v>4.5</v>
      </c>
      <c r="H51" s="51">
        <v>8.6999999999999993</v>
      </c>
      <c r="I51" s="51">
        <v>25</v>
      </c>
      <c r="J51" s="51">
        <v>131</v>
      </c>
      <c r="K51" s="52">
        <v>3</v>
      </c>
      <c r="L51" s="51"/>
    </row>
    <row r="52" spans="1:12" ht="14.4" x14ac:dyDescent="0.3">
      <c r="A52" s="15"/>
      <c r="B52" s="16"/>
      <c r="C52" s="11"/>
      <c r="D52" s="7" t="s">
        <v>24</v>
      </c>
      <c r="E52" s="50" t="s">
        <v>64</v>
      </c>
      <c r="F52" s="51">
        <v>200</v>
      </c>
      <c r="G52" s="51">
        <v>1.4</v>
      </c>
      <c r="H52" s="51">
        <v>0.56000000000000005</v>
      </c>
      <c r="I52" s="51">
        <v>13</v>
      </c>
      <c r="J52" s="51">
        <v>87.2</v>
      </c>
      <c r="K52" s="49" t="s">
        <v>48</v>
      </c>
      <c r="L52" s="51"/>
    </row>
    <row r="53" spans="1:12" ht="14.4" x14ac:dyDescent="0.3">
      <c r="A53" s="15"/>
      <c r="B53" s="16"/>
      <c r="C53" s="11"/>
      <c r="D53" s="6"/>
      <c r="E53" s="50" t="s">
        <v>68</v>
      </c>
      <c r="F53" s="51">
        <v>150</v>
      </c>
      <c r="G53" s="51">
        <v>1.6</v>
      </c>
      <c r="H53" s="51">
        <v>15.1</v>
      </c>
      <c r="I53" s="51">
        <v>5.5</v>
      </c>
      <c r="J53" s="51">
        <v>165</v>
      </c>
      <c r="K53" s="52">
        <v>29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975</v>
      </c>
      <c r="G55" s="21">
        <f t="shared" ref="G55" si="8">SUM(G48:G54)</f>
        <v>23.200000000000003</v>
      </c>
      <c r="H55" s="21">
        <f t="shared" ref="H55" si="9">SUM(H48:H54)</f>
        <v>42.16</v>
      </c>
      <c r="I55" s="21">
        <f t="shared" ref="I55" si="10">SUM(I48:I54)</f>
        <v>97.4</v>
      </c>
      <c r="J55" s="21">
        <f t="shared" ref="J55" si="11">SUM(J48:J54)</f>
        <v>860.52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69</v>
      </c>
      <c r="F60" s="51">
        <v>150</v>
      </c>
      <c r="G60" s="51">
        <v>0.9</v>
      </c>
      <c r="H60" s="51">
        <v>12.3</v>
      </c>
      <c r="I60" s="51">
        <v>2.9</v>
      </c>
      <c r="J60" s="51">
        <v>106</v>
      </c>
      <c r="K60" s="52">
        <v>23</v>
      </c>
      <c r="L60" s="51"/>
    </row>
    <row r="61" spans="1:12" ht="26.4" x14ac:dyDescent="0.3">
      <c r="A61" s="15"/>
      <c r="B61" s="16"/>
      <c r="C61" s="11"/>
      <c r="D61" s="7" t="s">
        <v>28</v>
      </c>
      <c r="E61" s="50" t="s">
        <v>70</v>
      </c>
      <c r="F61" s="51">
        <v>250</v>
      </c>
      <c r="G61" s="51">
        <v>3.3</v>
      </c>
      <c r="H61" s="51">
        <v>4.3</v>
      </c>
      <c r="I61" s="51">
        <v>23.8</v>
      </c>
      <c r="J61" s="51">
        <v>170.3</v>
      </c>
      <c r="K61" s="52">
        <v>106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71</v>
      </c>
      <c r="F62" s="51">
        <v>260</v>
      </c>
      <c r="G62" s="51">
        <v>12</v>
      </c>
      <c r="H62" s="51">
        <v>8.8000000000000007</v>
      </c>
      <c r="I62" s="51">
        <v>28.4</v>
      </c>
      <c r="J62" s="51">
        <v>276</v>
      </c>
      <c r="K62" s="52">
        <v>141</v>
      </c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thickBot="1" x14ac:dyDescent="0.35">
      <c r="A64" s="15"/>
      <c r="B64" s="16"/>
      <c r="C64" s="11"/>
      <c r="D64" s="7" t="s">
        <v>31</v>
      </c>
      <c r="E64" s="50" t="s">
        <v>72</v>
      </c>
      <c r="F64" s="51">
        <v>250</v>
      </c>
      <c r="G64" s="51">
        <v>0.2</v>
      </c>
      <c r="H64" s="51">
        <v>0</v>
      </c>
      <c r="I64" s="51">
        <v>19</v>
      </c>
      <c r="J64" s="51">
        <v>76</v>
      </c>
      <c r="K64" s="52">
        <v>240</v>
      </c>
      <c r="L64" s="51"/>
    </row>
    <row r="65" spans="1:12" ht="27" thickBot="1" x14ac:dyDescent="0.35">
      <c r="A65" s="15"/>
      <c r="B65" s="16"/>
      <c r="C65" s="11"/>
      <c r="D65" s="7" t="s">
        <v>32</v>
      </c>
      <c r="E65" s="50" t="s">
        <v>57</v>
      </c>
      <c r="F65" s="51">
        <v>25</v>
      </c>
      <c r="G65" s="51">
        <v>1.9</v>
      </c>
      <c r="H65" s="51">
        <v>0.7</v>
      </c>
      <c r="I65" s="51">
        <v>12.3</v>
      </c>
      <c r="J65" s="51">
        <v>31.7</v>
      </c>
      <c r="K65" s="49" t="s">
        <v>48</v>
      </c>
      <c r="L65" s="51"/>
    </row>
    <row r="66" spans="1:12" ht="15" thickBot="1" x14ac:dyDescent="0.35">
      <c r="A66" s="15"/>
      <c r="B66" s="16"/>
      <c r="C66" s="11"/>
      <c r="D66" s="7" t="s">
        <v>33</v>
      </c>
      <c r="E66" s="50" t="s">
        <v>56</v>
      </c>
      <c r="F66" s="51">
        <v>30</v>
      </c>
      <c r="G66" s="51">
        <v>4.1399999999999997</v>
      </c>
      <c r="H66" s="51">
        <v>0.72</v>
      </c>
      <c r="I66" s="51">
        <v>28</v>
      </c>
      <c r="J66" s="51">
        <v>128.4</v>
      </c>
      <c r="K66" s="49" t="s">
        <v>48</v>
      </c>
      <c r="L66" s="51"/>
    </row>
    <row r="67" spans="1:12" ht="14.4" x14ac:dyDescent="0.3">
      <c r="A67" s="15"/>
      <c r="B67" s="16"/>
      <c r="C67" s="11"/>
      <c r="D67" s="6"/>
      <c r="E67" s="50" t="s">
        <v>73</v>
      </c>
      <c r="F67" s="51">
        <v>42</v>
      </c>
      <c r="G67" s="51">
        <v>6.9</v>
      </c>
      <c r="H67" s="51">
        <v>3.2</v>
      </c>
      <c r="I67" s="51">
        <v>45</v>
      </c>
      <c r="J67" s="51">
        <v>123</v>
      </c>
      <c r="K67" s="49" t="s">
        <v>48</v>
      </c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1007</v>
      </c>
      <c r="G69" s="21">
        <f t="shared" ref="G69" si="18">SUM(G60:G68)</f>
        <v>29.339999999999996</v>
      </c>
      <c r="H69" s="21">
        <f t="shared" ref="H69" si="19">SUM(H60:H68)</f>
        <v>30.02</v>
      </c>
      <c r="I69" s="21">
        <f t="shared" ref="I69" si="20">SUM(I60:I68)</f>
        <v>159.39999999999998</v>
      </c>
      <c r="J69" s="21">
        <f t="shared" ref="J69" si="21">SUM(J60:J68)</f>
        <v>911.4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260</v>
      </c>
      <c r="G75" s="51">
        <v>25.9</v>
      </c>
      <c r="H75" s="51">
        <v>12.3</v>
      </c>
      <c r="I75" s="51">
        <v>26</v>
      </c>
      <c r="J75" s="51">
        <v>351.22</v>
      </c>
      <c r="K75" s="52">
        <v>116</v>
      </c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thickBot="1" x14ac:dyDescent="0.35">
      <c r="A77" s="15"/>
      <c r="B77" s="16"/>
      <c r="C77" s="11"/>
      <c r="D77" s="7" t="s">
        <v>31</v>
      </c>
      <c r="E77" s="50" t="s">
        <v>75</v>
      </c>
      <c r="F77" s="51">
        <v>250</v>
      </c>
      <c r="G77" s="51">
        <v>1.2</v>
      </c>
      <c r="H77" s="51">
        <v>0</v>
      </c>
      <c r="I77" s="51">
        <v>23</v>
      </c>
      <c r="J77" s="51">
        <v>95</v>
      </c>
      <c r="K77" s="52">
        <v>260</v>
      </c>
      <c r="L77" s="51"/>
    </row>
    <row r="78" spans="1:12" ht="14.4" x14ac:dyDescent="0.3">
      <c r="A78" s="15"/>
      <c r="B78" s="16"/>
      <c r="C78" s="11"/>
      <c r="D78" s="7" t="s">
        <v>23</v>
      </c>
      <c r="E78" s="50" t="s">
        <v>62</v>
      </c>
      <c r="F78" s="51">
        <v>100</v>
      </c>
      <c r="G78" s="51">
        <v>4.0999999999999996</v>
      </c>
      <c r="H78" s="51">
        <v>3.1</v>
      </c>
      <c r="I78" s="51">
        <v>12</v>
      </c>
      <c r="J78" s="51">
        <v>195</v>
      </c>
      <c r="K78" s="49" t="s">
        <v>48</v>
      </c>
      <c r="L78" s="51"/>
    </row>
    <row r="79" spans="1:12" ht="15" thickBot="1" x14ac:dyDescent="0.35">
      <c r="A79" s="15"/>
      <c r="B79" s="16"/>
      <c r="C79" s="11"/>
      <c r="D79" s="6"/>
      <c r="E79" s="50" t="s">
        <v>76</v>
      </c>
      <c r="F79" s="51">
        <v>250</v>
      </c>
      <c r="G79" s="51">
        <v>8.5</v>
      </c>
      <c r="H79" s="51">
        <v>6.2</v>
      </c>
      <c r="I79" s="51">
        <v>32</v>
      </c>
      <c r="J79" s="51">
        <v>235</v>
      </c>
      <c r="K79" s="52">
        <v>251</v>
      </c>
      <c r="L79" s="51"/>
    </row>
    <row r="80" spans="1:12" ht="14.4" x14ac:dyDescent="0.3">
      <c r="A80" s="15"/>
      <c r="B80" s="16"/>
      <c r="C80" s="11"/>
      <c r="D80" s="6"/>
      <c r="E80" s="50" t="s">
        <v>77</v>
      </c>
      <c r="F80" s="51">
        <v>200</v>
      </c>
      <c r="G80" s="51">
        <v>0.18</v>
      </c>
      <c r="H80" s="51">
        <v>0.28000000000000003</v>
      </c>
      <c r="I80" s="51">
        <v>9.4</v>
      </c>
      <c r="J80" s="51">
        <v>50.1</v>
      </c>
      <c r="K80" s="49" t="s">
        <v>48</v>
      </c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1060</v>
      </c>
      <c r="G81" s="21">
        <f t="shared" ref="G81" si="28">SUM(G75:G80)</f>
        <v>39.879999999999995</v>
      </c>
      <c r="H81" s="21">
        <f t="shared" ref="H81" si="29">SUM(H75:H80)</f>
        <v>21.880000000000003</v>
      </c>
      <c r="I81" s="21">
        <f t="shared" ref="I81" si="30">SUM(I75:I80)</f>
        <v>102.4</v>
      </c>
      <c r="J81" s="21">
        <f t="shared" ref="J81" si="31">SUM(J75:J80)</f>
        <v>926.32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3042</v>
      </c>
      <c r="G89" s="34">
        <f t="shared" ref="G89" si="38">G55+G59+G69+G74+G81+G88</f>
        <v>92.419999999999987</v>
      </c>
      <c r="H89" s="34">
        <f t="shared" ref="H89" si="39">H55+H59+H69+H74+H81+H88</f>
        <v>94.06</v>
      </c>
      <c r="I89" s="34">
        <f t="shared" ref="I89" si="40">I55+I59+I69+I74+I81+I88</f>
        <v>359.19999999999993</v>
      </c>
      <c r="J89" s="34">
        <f t="shared" ref="J89" si="41">J55+J59+J69+J74+J81+J88</f>
        <v>2698.2400000000002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205</v>
      </c>
      <c r="G90" s="48">
        <v>7.6</v>
      </c>
      <c r="H90" s="48">
        <v>9.8000000000000007</v>
      </c>
      <c r="I90" s="48">
        <v>12.3</v>
      </c>
      <c r="J90" s="48">
        <v>239</v>
      </c>
      <c r="K90" s="49">
        <v>72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61</v>
      </c>
      <c r="F92" s="51">
        <v>207</v>
      </c>
      <c r="G92" s="51">
        <v>0.3</v>
      </c>
      <c r="H92" s="51">
        <v>0.1</v>
      </c>
      <c r="I92" s="51">
        <v>15.2</v>
      </c>
      <c r="J92" s="51">
        <v>62</v>
      </c>
      <c r="K92" s="52">
        <v>431</v>
      </c>
      <c r="L92" s="51"/>
    </row>
    <row r="93" spans="1:12" ht="15" thickBot="1" x14ac:dyDescent="0.35">
      <c r="A93" s="25"/>
      <c r="B93" s="16"/>
      <c r="C93" s="11"/>
      <c r="D93" s="7" t="s">
        <v>23</v>
      </c>
      <c r="E93" s="50" t="s">
        <v>79</v>
      </c>
      <c r="F93" s="51">
        <v>40</v>
      </c>
      <c r="G93" s="51">
        <v>4.7300000000000004</v>
      </c>
      <c r="H93" s="51">
        <v>5.5</v>
      </c>
      <c r="I93" s="51">
        <v>12.9</v>
      </c>
      <c r="J93" s="51">
        <v>145.02000000000001</v>
      </c>
      <c r="K93" s="52">
        <v>3</v>
      </c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80</v>
      </c>
      <c r="F94" s="51">
        <v>200</v>
      </c>
      <c r="G94" s="51">
        <v>1.4</v>
      </c>
      <c r="H94" s="51">
        <v>0.56000000000000005</v>
      </c>
      <c r="I94" s="51">
        <v>18.8</v>
      </c>
      <c r="J94" s="51">
        <v>87</v>
      </c>
      <c r="K94" s="49" t="s">
        <v>48</v>
      </c>
      <c r="L94" s="51"/>
    </row>
    <row r="95" spans="1:12" ht="14.4" x14ac:dyDescent="0.3">
      <c r="A95" s="25"/>
      <c r="B95" s="16"/>
      <c r="C95" s="11"/>
      <c r="D95" s="6"/>
      <c r="E95" s="50" t="s">
        <v>76</v>
      </c>
      <c r="F95" s="51">
        <v>250</v>
      </c>
      <c r="G95" s="51">
        <v>8.5</v>
      </c>
      <c r="H95" s="51">
        <v>6.2</v>
      </c>
      <c r="I95" s="51">
        <v>36</v>
      </c>
      <c r="J95" s="51">
        <v>235</v>
      </c>
      <c r="K95" s="52">
        <v>251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902</v>
      </c>
      <c r="G97" s="21">
        <f t="shared" ref="G97" si="43">SUM(G90:G96)</f>
        <v>22.53</v>
      </c>
      <c r="H97" s="21">
        <f t="shared" ref="H97" si="44">SUM(H90:H96)</f>
        <v>22.16</v>
      </c>
      <c r="I97" s="21">
        <f t="shared" ref="I97" si="45">SUM(I90:I96)</f>
        <v>95.2</v>
      </c>
      <c r="J97" s="21">
        <f t="shared" ref="J97" si="46">SUM(J90:J96)</f>
        <v>768.02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81</v>
      </c>
      <c r="F102" s="51">
        <v>150</v>
      </c>
      <c r="G102" s="51">
        <v>1</v>
      </c>
      <c r="H102" s="51">
        <v>4.5</v>
      </c>
      <c r="I102" s="51">
        <v>4.5999999999999996</v>
      </c>
      <c r="J102" s="51">
        <v>113.92</v>
      </c>
      <c r="K102" s="52">
        <v>18</v>
      </c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82</v>
      </c>
      <c r="F103" s="51">
        <v>265</v>
      </c>
      <c r="G103" s="51">
        <v>4.5999999999999996</v>
      </c>
      <c r="H103" s="51">
        <v>3.89</v>
      </c>
      <c r="I103" s="51">
        <v>13.6</v>
      </c>
      <c r="J103" s="51">
        <v>98.8</v>
      </c>
      <c r="K103" s="52">
        <v>36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83</v>
      </c>
      <c r="F104" s="51">
        <v>107</v>
      </c>
      <c r="G104" s="51">
        <v>14.8</v>
      </c>
      <c r="H104" s="51">
        <v>11.2</v>
      </c>
      <c r="I104" s="51">
        <v>8.5</v>
      </c>
      <c r="J104" s="51">
        <v>136</v>
      </c>
      <c r="K104" s="52">
        <v>178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84</v>
      </c>
      <c r="F105" s="51">
        <v>180</v>
      </c>
      <c r="G105" s="51">
        <v>11</v>
      </c>
      <c r="H105" s="51">
        <v>3.2</v>
      </c>
      <c r="I105" s="51">
        <v>23</v>
      </c>
      <c r="J105" s="51">
        <v>156</v>
      </c>
      <c r="K105" s="52">
        <v>90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85</v>
      </c>
      <c r="F106" s="51">
        <v>200</v>
      </c>
      <c r="G106" s="51">
        <v>0.5</v>
      </c>
      <c r="H106" s="51">
        <v>0.1</v>
      </c>
      <c r="I106" s="51">
        <v>25</v>
      </c>
      <c r="J106" s="51">
        <v>116</v>
      </c>
      <c r="K106" s="52">
        <v>401</v>
      </c>
      <c r="L106" s="51"/>
    </row>
    <row r="107" spans="1:12" ht="15" thickBot="1" x14ac:dyDescent="0.3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thickBot="1" x14ac:dyDescent="0.35">
      <c r="A108" s="25"/>
      <c r="B108" s="16"/>
      <c r="C108" s="11"/>
      <c r="D108" s="7" t="s">
        <v>33</v>
      </c>
      <c r="E108" s="50" t="s">
        <v>56</v>
      </c>
      <c r="F108" s="51">
        <v>30</v>
      </c>
      <c r="G108" s="51">
        <v>4.1399999999999997</v>
      </c>
      <c r="H108" s="51">
        <v>0.72</v>
      </c>
      <c r="I108" s="51">
        <v>29.6</v>
      </c>
      <c r="J108" s="51">
        <v>128.4</v>
      </c>
      <c r="K108" s="49" t="s">
        <v>48</v>
      </c>
      <c r="L108" s="51"/>
    </row>
    <row r="109" spans="1:12" ht="14.4" x14ac:dyDescent="0.3">
      <c r="A109" s="25"/>
      <c r="B109" s="16"/>
      <c r="C109" s="11"/>
      <c r="D109" s="6"/>
      <c r="E109" s="50" t="s">
        <v>58</v>
      </c>
      <c r="F109" s="51">
        <v>80</v>
      </c>
      <c r="G109" s="51">
        <v>3.6</v>
      </c>
      <c r="H109" s="51">
        <v>5.2</v>
      </c>
      <c r="I109" s="51">
        <v>64.900000000000006</v>
      </c>
      <c r="J109" s="51">
        <v>325</v>
      </c>
      <c r="K109" s="49" t="s">
        <v>48</v>
      </c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1012</v>
      </c>
      <c r="G111" s="21">
        <f t="shared" ref="G111" si="52">SUM(G102:G110)</f>
        <v>39.64</v>
      </c>
      <c r="H111" s="21">
        <f t="shared" ref="H111" si="53">SUM(H102:H110)</f>
        <v>28.81</v>
      </c>
      <c r="I111" s="21">
        <f t="shared" ref="I111" si="54">SUM(I102:I110)</f>
        <v>169.20000000000002</v>
      </c>
      <c r="J111" s="21">
        <f t="shared" ref="J111" si="55">SUM(J102:J110)</f>
        <v>1074.1199999999999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86</v>
      </c>
      <c r="F117" s="51">
        <v>100</v>
      </c>
      <c r="G117" s="51">
        <v>12</v>
      </c>
      <c r="H117" s="51">
        <v>11</v>
      </c>
      <c r="I117" s="51">
        <v>13.3</v>
      </c>
      <c r="J117" s="51">
        <v>289</v>
      </c>
      <c r="K117" s="52">
        <v>445</v>
      </c>
      <c r="L117" s="51"/>
    </row>
    <row r="118" spans="1:12" ht="15" thickBot="1" x14ac:dyDescent="0.35">
      <c r="A118" s="25"/>
      <c r="B118" s="16"/>
      <c r="C118" s="11"/>
      <c r="D118" s="7" t="s">
        <v>30</v>
      </c>
      <c r="E118" s="50" t="s">
        <v>87</v>
      </c>
      <c r="F118" s="51">
        <v>180</v>
      </c>
      <c r="G118" s="51">
        <v>4.18</v>
      </c>
      <c r="H118" s="51">
        <v>9.3800000000000008</v>
      </c>
      <c r="I118" s="51">
        <v>23</v>
      </c>
      <c r="J118" s="51">
        <v>143</v>
      </c>
      <c r="K118" s="52">
        <v>204</v>
      </c>
      <c r="L118" s="51"/>
    </row>
    <row r="119" spans="1:12" ht="14.4" x14ac:dyDescent="0.3">
      <c r="A119" s="25"/>
      <c r="B119" s="16"/>
      <c r="C119" s="11"/>
      <c r="D119" s="7" t="s">
        <v>31</v>
      </c>
      <c r="E119" s="50" t="s">
        <v>55</v>
      </c>
      <c r="F119" s="51">
        <v>250</v>
      </c>
      <c r="G119" s="51">
        <v>1</v>
      </c>
      <c r="H119" s="51">
        <v>0</v>
      </c>
      <c r="I119" s="51">
        <v>18.2</v>
      </c>
      <c r="J119" s="51">
        <v>76</v>
      </c>
      <c r="K119" s="49" t="s">
        <v>48</v>
      </c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thickBot="1" x14ac:dyDescent="0.35">
      <c r="A121" s="25"/>
      <c r="B121" s="16"/>
      <c r="C121" s="11"/>
      <c r="D121" s="6"/>
      <c r="E121" s="50" t="s">
        <v>88</v>
      </c>
      <c r="F121" s="51">
        <v>75</v>
      </c>
      <c r="G121" s="51">
        <v>8.6</v>
      </c>
      <c r="H121" s="51">
        <v>8.6999999999999993</v>
      </c>
      <c r="I121" s="51">
        <v>32.700000000000003</v>
      </c>
      <c r="J121" s="51">
        <v>175</v>
      </c>
      <c r="K121" s="52">
        <v>280</v>
      </c>
      <c r="L121" s="51"/>
    </row>
    <row r="122" spans="1:12" ht="14.4" x14ac:dyDescent="0.3">
      <c r="A122" s="25"/>
      <c r="B122" s="16"/>
      <c r="C122" s="11"/>
      <c r="D122" s="6"/>
      <c r="E122" s="50" t="s">
        <v>89</v>
      </c>
      <c r="F122" s="51">
        <v>25</v>
      </c>
      <c r="G122" s="51">
        <v>1.1000000000000001</v>
      </c>
      <c r="H122" s="51">
        <v>4.2</v>
      </c>
      <c r="I122" s="51">
        <v>18.399999999999999</v>
      </c>
      <c r="J122" s="51">
        <v>116.4</v>
      </c>
      <c r="K122" s="49" t="s">
        <v>48</v>
      </c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630</v>
      </c>
      <c r="G123" s="21">
        <f t="shared" ref="G123" si="62">SUM(G117:G122)</f>
        <v>26.880000000000003</v>
      </c>
      <c r="H123" s="21">
        <f t="shared" ref="H123" si="63">SUM(H117:H122)</f>
        <v>33.28</v>
      </c>
      <c r="I123" s="21">
        <f t="shared" ref="I123" si="64">SUM(I117:I122)</f>
        <v>105.6</v>
      </c>
      <c r="J123" s="21">
        <f t="shared" ref="J123" si="65">SUM(J117:J122)</f>
        <v>799.4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2544</v>
      </c>
      <c r="G131" s="34">
        <f t="shared" ref="G131" si="72">G97+G101+G111+G116+G123+G130</f>
        <v>89.050000000000011</v>
      </c>
      <c r="H131" s="34">
        <f t="shared" ref="H131" si="73">H97+H101+H111+H116+H123+H130</f>
        <v>84.25</v>
      </c>
      <c r="I131" s="34">
        <f t="shared" ref="I131" si="74">I97+I101+I111+I116+I123+I130</f>
        <v>370</v>
      </c>
      <c r="J131" s="34">
        <f t="shared" ref="J131" si="75">J97+J101+J111+J116+J123+J130</f>
        <v>2641.54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207</v>
      </c>
      <c r="G132" s="48">
        <v>15.6</v>
      </c>
      <c r="H132" s="48">
        <v>23</v>
      </c>
      <c r="I132" s="48">
        <v>8</v>
      </c>
      <c r="J132" s="48">
        <v>452</v>
      </c>
      <c r="K132" s="49">
        <v>110</v>
      </c>
      <c r="L132" s="48"/>
    </row>
    <row r="133" spans="1:12" ht="14.4" x14ac:dyDescent="0.3">
      <c r="A133" s="25"/>
      <c r="B133" s="16"/>
      <c r="C133" s="11"/>
      <c r="D133" s="6"/>
      <c r="E133" s="50" t="s">
        <v>91</v>
      </c>
      <c r="F133" s="51">
        <v>100</v>
      </c>
      <c r="G133" s="51">
        <v>9.3000000000000007</v>
      </c>
      <c r="H133" s="51">
        <v>4.8</v>
      </c>
      <c r="I133" s="51">
        <v>67.5</v>
      </c>
      <c r="J133" s="51">
        <v>338</v>
      </c>
      <c r="K133" s="52">
        <v>4</v>
      </c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2.9</v>
      </c>
      <c r="H134" s="51">
        <v>2.5</v>
      </c>
      <c r="I134" s="51">
        <v>24.8</v>
      </c>
      <c r="J134" s="51">
        <v>134</v>
      </c>
      <c r="K134" s="52">
        <v>433</v>
      </c>
      <c r="L134" s="51"/>
    </row>
    <row r="135" spans="1:12" ht="15" thickBot="1" x14ac:dyDescent="0.35">
      <c r="A135" s="25"/>
      <c r="B135" s="16"/>
      <c r="C135" s="11"/>
      <c r="D135" s="7" t="s">
        <v>23</v>
      </c>
      <c r="E135" s="50" t="s">
        <v>50</v>
      </c>
      <c r="F135" s="51">
        <v>35</v>
      </c>
      <c r="G135" s="51">
        <v>4.5</v>
      </c>
      <c r="H135" s="51">
        <v>8.6999999999999993</v>
      </c>
      <c r="I135" s="51">
        <v>87.4</v>
      </c>
      <c r="J135" s="51">
        <v>131</v>
      </c>
      <c r="K135" s="52">
        <v>5</v>
      </c>
      <c r="L135" s="51"/>
    </row>
    <row r="136" spans="1:12" ht="15" thickBot="1" x14ac:dyDescent="0.35">
      <c r="A136" s="25"/>
      <c r="B136" s="16"/>
      <c r="C136" s="11"/>
      <c r="D136" s="7" t="s">
        <v>24</v>
      </c>
      <c r="E136" s="50" t="s">
        <v>51</v>
      </c>
      <c r="F136" s="51">
        <v>100</v>
      </c>
      <c r="G136" s="51">
        <v>0.74</v>
      </c>
      <c r="H136" s="51">
        <v>0.28000000000000003</v>
      </c>
      <c r="I136" s="51">
        <v>9.4</v>
      </c>
      <c r="J136" s="51">
        <v>43.6</v>
      </c>
      <c r="K136" s="49" t="s">
        <v>48</v>
      </c>
      <c r="L136" s="51"/>
    </row>
    <row r="137" spans="1:12" ht="14.4" x14ac:dyDescent="0.3">
      <c r="A137" s="25"/>
      <c r="B137" s="16"/>
      <c r="C137" s="11"/>
      <c r="D137" s="6"/>
      <c r="E137" s="50" t="s">
        <v>92</v>
      </c>
      <c r="F137" s="51">
        <v>200</v>
      </c>
      <c r="G137" s="51">
        <v>6</v>
      </c>
      <c r="H137" s="51">
        <v>5.6</v>
      </c>
      <c r="I137" s="51">
        <v>3.4</v>
      </c>
      <c r="J137" s="51">
        <v>116</v>
      </c>
      <c r="K137" s="49" t="s">
        <v>48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842</v>
      </c>
      <c r="G139" s="21">
        <f t="shared" ref="G139" si="77">SUM(G132:G138)</f>
        <v>39.04</v>
      </c>
      <c r="H139" s="21">
        <f t="shared" ref="H139" si="78">SUM(H132:H138)</f>
        <v>44.88</v>
      </c>
      <c r="I139" s="21">
        <f t="shared" ref="I139" si="79">SUM(I132:I138)</f>
        <v>200.5</v>
      </c>
      <c r="J139" s="21">
        <f t="shared" ref="J139" si="80">SUM(J132:J138)</f>
        <v>1214.5999999999999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93</v>
      </c>
      <c r="F145" s="51">
        <v>278</v>
      </c>
      <c r="G145" s="51">
        <v>5.03</v>
      </c>
      <c r="H145" s="51">
        <v>11.3</v>
      </c>
      <c r="I145" s="51">
        <v>32.299999999999997</v>
      </c>
      <c r="J145" s="51">
        <v>149.6</v>
      </c>
      <c r="K145" s="52">
        <v>33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94</v>
      </c>
      <c r="F146" s="51">
        <v>150</v>
      </c>
      <c r="G146" s="51">
        <v>17</v>
      </c>
      <c r="H146" s="51">
        <v>16</v>
      </c>
      <c r="I146" s="51">
        <v>5.5</v>
      </c>
      <c r="J146" s="51">
        <v>363</v>
      </c>
      <c r="K146" s="52">
        <v>148</v>
      </c>
      <c r="L146" s="51"/>
    </row>
    <row r="147" spans="1:12" ht="15" thickBot="1" x14ac:dyDescent="0.35">
      <c r="A147" s="25"/>
      <c r="B147" s="16"/>
      <c r="C147" s="11"/>
      <c r="D147" s="7" t="s">
        <v>30</v>
      </c>
      <c r="E147" s="50" t="s">
        <v>95</v>
      </c>
      <c r="F147" s="51">
        <v>180</v>
      </c>
      <c r="G147" s="51">
        <v>2.2999999999999998</v>
      </c>
      <c r="H147" s="51">
        <v>5.8</v>
      </c>
      <c r="I147" s="51">
        <v>24</v>
      </c>
      <c r="J147" s="51">
        <v>157</v>
      </c>
      <c r="K147" s="52">
        <v>200</v>
      </c>
      <c r="L147" s="51"/>
    </row>
    <row r="148" spans="1:12" ht="15" thickBot="1" x14ac:dyDescent="0.35">
      <c r="A148" s="25"/>
      <c r="B148" s="16"/>
      <c r="C148" s="11"/>
      <c r="D148" s="7" t="s">
        <v>31</v>
      </c>
      <c r="E148" s="50" t="s">
        <v>55</v>
      </c>
      <c r="F148" s="51">
        <v>250</v>
      </c>
      <c r="G148" s="51">
        <v>1</v>
      </c>
      <c r="H148" s="51">
        <v>0</v>
      </c>
      <c r="I148" s="51">
        <v>18.2</v>
      </c>
      <c r="J148" s="51">
        <v>76</v>
      </c>
      <c r="K148" s="49" t="s">
        <v>48</v>
      </c>
      <c r="L148" s="51"/>
    </row>
    <row r="149" spans="1:12" ht="27" thickBot="1" x14ac:dyDescent="0.35">
      <c r="A149" s="25"/>
      <c r="B149" s="16"/>
      <c r="C149" s="11"/>
      <c r="D149" s="7" t="s">
        <v>32</v>
      </c>
      <c r="E149" s="50" t="s">
        <v>57</v>
      </c>
      <c r="F149" s="51">
        <v>25</v>
      </c>
      <c r="G149" s="51">
        <v>1.54</v>
      </c>
      <c r="H149" s="51">
        <v>0.6</v>
      </c>
      <c r="I149" s="51">
        <v>9.9</v>
      </c>
      <c r="J149" s="51">
        <v>25.4</v>
      </c>
      <c r="K149" s="49" t="s">
        <v>48</v>
      </c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56</v>
      </c>
      <c r="F150" s="51">
        <v>30</v>
      </c>
      <c r="G150" s="51">
        <v>4.1399999999999997</v>
      </c>
      <c r="H150" s="51">
        <v>0.72</v>
      </c>
      <c r="I150" s="51">
        <v>29.6</v>
      </c>
      <c r="J150" s="51">
        <v>128.4</v>
      </c>
      <c r="K150" s="49" t="s">
        <v>48</v>
      </c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913</v>
      </c>
      <c r="G153" s="21">
        <f t="shared" ref="G153" si="87">SUM(G144:G152)</f>
        <v>31.01</v>
      </c>
      <c r="H153" s="21">
        <f t="shared" ref="H153" si="88">SUM(H144:H152)</f>
        <v>34.42</v>
      </c>
      <c r="I153" s="21">
        <f t="shared" ref="I153" si="89">SUM(I144:I152)</f>
        <v>119.5</v>
      </c>
      <c r="J153" s="21">
        <f t="shared" ref="J153" si="90">SUM(J144:J152)</f>
        <v>899.4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96</v>
      </c>
      <c r="F159" s="51">
        <v>100</v>
      </c>
      <c r="G159" s="51">
        <v>12.3</v>
      </c>
      <c r="H159" s="51">
        <v>10.5</v>
      </c>
      <c r="I159" s="51">
        <v>4.4000000000000004</v>
      </c>
      <c r="J159" s="51">
        <v>216</v>
      </c>
      <c r="K159" s="52">
        <v>233</v>
      </c>
      <c r="L159" s="51"/>
    </row>
    <row r="160" spans="1:12" ht="14.4" x14ac:dyDescent="0.3">
      <c r="A160" s="25"/>
      <c r="B160" s="16"/>
      <c r="C160" s="11"/>
      <c r="D160" s="7" t="s">
        <v>30</v>
      </c>
      <c r="E160" s="50" t="s">
        <v>97</v>
      </c>
      <c r="F160" s="51">
        <v>227</v>
      </c>
      <c r="G160" s="51">
        <v>5.41</v>
      </c>
      <c r="H160" s="51">
        <v>5.92</v>
      </c>
      <c r="I160" s="51">
        <v>25.38</v>
      </c>
      <c r="J160" s="51">
        <v>176.44</v>
      </c>
      <c r="K160" s="52">
        <v>98</v>
      </c>
      <c r="L160" s="51"/>
    </row>
    <row r="161" spans="1:12" ht="15" thickBot="1" x14ac:dyDescent="0.35">
      <c r="A161" s="25"/>
      <c r="B161" s="16"/>
      <c r="C161" s="11"/>
      <c r="D161" s="7" t="s">
        <v>31</v>
      </c>
      <c r="E161" s="50" t="s">
        <v>98</v>
      </c>
      <c r="F161" s="51">
        <v>250</v>
      </c>
      <c r="G161" s="51">
        <v>0.1</v>
      </c>
      <c r="H161" s="51">
        <v>0.1</v>
      </c>
      <c r="I161" s="51">
        <v>26.4</v>
      </c>
      <c r="J161" s="51">
        <v>108</v>
      </c>
      <c r="K161" s="52">
        <v>438</v>
      </c>
      <c r="L161" s="51"/>
    </row>
    <row r="162" spans="1:12" ht="14.4" x14ac:dyDescent="0.3">
      <c r="A162" s="25"/>
      <c r="B162" s="16"/>
      <c r="C162" s="11"/>
      <c r="D162" s="7" t="s">
        <v>23</v>
      </c>
      <c r="E162" s="50" t="s">
        <v>56</v>
      </c>
      <c r="F162" s="51">
        <v>30</v>
      </c>
      <c r="G162" s="51">
        <v>4.1399999999999997</v>
      </c>
      <c r="H162" s="51">
        <v>0.72</v>
      </c>
      <c r="I162" s="51">
        <v>29.6</v>
      </c>
      <c r="J162" s="51">
        <v>128.4</v>
      </c>
      <c r="K162" s="49" t="s">
        <v>48</v>
      </c>
      <c r="L162" s="51"/>
    </row>
    <row r="163" spans="1:12" ht="15" thickBot="1" x14ac:dyDescent="0.35">
      <c r="A163" s="25"/>
      <c r="B163" s="16"/>
      <c r="C163" s="11"/>
      <c r="D163" s="6"/>
      <c r="E163" s="50" t="s">
        <v>99</v>
      </c>
      <c r="F163" s="51">
        <v>150</v>
      </c>
      <c r="G163" s="51">
        <v>2.1</v>
      </c>
      <c r="H163" s="51">
        <v>8</v>
      </c>
      <c r="I163" s="51">
        <v>14.2</v>
      </c>
      <c r="J163" s="51">
        <v>113</v>
      </c>
      <c r="K163" s="52">
        <v>23</v>
      </c>
      <c r="L163" s="51"/>
    </row>
    <row r="164" spans="1:12" ht="14.4" x14ac:dyDescent="0.3">
      <c r="A164" s="25"/>
      <c r="B164" s="16"/>
      <c r="C164" s="11"/>
      <c r="D164" s="6"/>
      <c r="E164" s="50" t="s">
        <v>64</v>
      </c>
      <c r="F164" s="51">
        <v>150</v>
      </c>
      <c r="G164" s="51">
        <v>1.1000000000000001</v>
      </c>
      <c r="H164" s="51">
        <v>0.4</v>
      </c>
      <c r="I164" s="51">
        <v>14</v>
      </c>
      <c r="J164" s="51">
        <v>65</v>
      </c>
      <c r="K164" s="49" t="s">
        <v>48</v>
      </c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907</v>
      </c>
      <c r="G165" s="21">
        <f t="shared" ref="G165" si="97">SUM(G159:G164)</f>
        <v>25.150000000000006</v>
      </c>
      <c r="H165" s="21">
        <f t="shared" ref="H165" si="98">SUM(H159:H164)</f>
        <v>25.64</v>
      </c>
      <c r="I165" s="21">
        <f t="shared" ref="I165" si="99">SUM(I159:I164)</f>
        <v>113.98</v>
      </c>
      <c r="J165" s="21">
        <f t="shared" ref="J165" si="100">SUM(J159:J164)</f>
        <v>806.84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2662</v>
      </c>
      <c r="G173" s="34">
        <f t="shared" ref="G173" si="107">G139+G143+G153+G158+G165+G172</f>
        <v>95.2</v>
      </c>
      <c r="H173" s="34">
        <f t="shared" ref="H173" si="108">H139+H143+H153+H158+H165+H172</f>
        <v>104.94000000000001</v>
      </c>
      <c r="I173" s="34">
        <f t="shared" ref="I173" si="109">I139+I143+I153+I158+I165+I172</f>
        <v>433.98</v>
      </c>
      <c r="J173" s="34">
        <f t="shared" ref="J173" si="110">J139+J143+J153+J158+J165+J172</f>
        <v>2920.84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100</v>
      </c>
      <c r="F174" s="48">
        <v>250</v>
      </c>
      <c r="G174" s="48">
        <v>12.8</v>
      </c>
      <c r="H174" s="48">
        <v>5.6</v>
      </c>
      <c r="I174" s="48">
        <v>23</v>
      </c>
      <c r="J174" s="48">
        <v>221</v>
      </c>
      <c r="K174" s="49">
        <v>128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thickBot="1" x14ac:dyDescent="0.35">
      <c r="A176" s="25"/>
      <c r="B176" s="16"/>
      <c r="C176" s="11"/>
      <c r="D176" s="7" t="s">
        <v>22</v>
      </c>
      <c r="E176" s="50" t="s">
        <v>101</v>
      </c>
      <c r="F176" s="51">
        <v>200</v>
      </c>
      <c r="G176" s="51">
        <v>0.2</v>
      </c>
      <c r="H176" s="51">
        <v>0.1</v>
      </c>
      <c r="I176" s="51">
        <v>15</v>
      </c>
      <c r="J176" s="51">
        <v>60</v>
      </c>
      <c r="K176" s="52">
        <v>430</v>
      </c>
      <c r="L176" s="51"/>
    </row>
    <row r="177" spans="1:12" ht="15" thickBot="1" x14ac:dyDescent="0.35">
      <c r="A177" s="25"/>
      <c r="B177" s="16"/>
      <c r="C177" s="11"/>
      <c r="D177" s="7" t="s">
        <v>23</v>
      </c>
      <c r="E177" s="50" t="s">
        <v>62</v>
      </c>
      <c r="F177" s="51">
        <v>100</v>
      </c>
      <c r="G177" s="51">
        <v>4.0999999999999996</v>
      </c>
      <c r="H177" s="51">
        <v>3.1</v>
      </c>
      <c r="I177" s="51">
        <v>18.899999999999999</v>
      </c>
      <c r="J177" s="51">
        <v>89</v>
      </c>
      <c r="K177" s="49" t="s">
        <v>48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63</v>
      </c>
      <c r="F178" s="51">
        <v>150</v>
      </c>
      <c r="G178" s="51">
        <v>1.1000000000000001</v>
      </c>
      <c r="H178" s="51">
        <v>0.4</v>
      </c>
      <c r="I178" s="51">
        <v>11</v>
      </c>
      <c r="J178" s="51">
        <v>65</v>
      </c>
      <c r="K178" s="49" t="s">
        <v>48</v>
      </c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700</v>
      </c>
      <c r="G181" s="21">
        <f t="shared" ref="G181" si="112">SUM(G174:G180)</f>
        <v>18.200000000000003</v>
      </c>
      <c r="H181" s="21">
        <f t="shared" ref="H181" si="113">SUM(H174:H180)</f>
        <v>9.1999999999999993</v>
      </c>
      <c r="I181" s="21">
        <f t="shared" ref="I181" si="114">SUM(I174:I180)</f>
        <v>67.900000000000006</v>
      </c>
      <c r="J181" s="21">
        <f t="shared" ref="J181" si="115">SUM(J174:J180)</f>
        <v>435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150</v>
      </c>
      <c r="G186" s="51">
        <v>1.6</v>
      </c>
      <c r="H186" s="51">
        <v>9.4</v>
      </c>
      <c r="I186" s="51">
        <v>4.5999999999999996</v>
      </c>
      <c r="J186" s="51">
        <v>62</v>
      </c>
      <c r="K186" s="52">
        <v>32</v>
      </c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103</v>
      </c>
      <c r="F187" s="51">
        <v>280</v>
      </c>
      <c r="G187" s="51">
        <v>8.6</v>
      </c>
      <c r="H187" s="51">
        <v>4.1500000000000004</v>
      </c>
      <c r="I187" s="51">
        <v>18.100000000000001</v>
      </c>
      <c r="J187" s="51">
        <v>96</v>
      </c>
      <c r="K187" s="52">
        <v>40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104</v>
      </c>
      <c r="F188" s="51">
        <v>100</v>
      </c>
      <c r="G188" s="51">
        <v>10.68</v>
      </c>
      <c r="H188" s="51">
        <v>11.72</v>
      </c>
      <c r="I188" s="51">
        <v>5.74</v>
      </c>
      <c r="J188" s="51">
        <v>176.75</v>
      </c>
      <c r="K188" s="52">
        <v>205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105</v>
      </c>
      <c r="F189" s="51">
        <v>205</v>
      </c>
      <c r="G189" s="51">
        <v>3.72</v>
      </c>
      <c r="H189" s="51">
        <v>4.6900000000000004</v>
      </c>
      <c r="I189" s="51">
        <v>12.5</v>
      </c>
      <c r="J189" s="51">
        <v>138</v>
      </c>
      <c r="K189" s="52">
        <v>77</v>
      </c>
      <c r="L189" s="51"/>
    </row>
    <row r="190" spans="1:12" ht="15" thickBot="1" x14ac:dyDescent="0.35">
      <c r="A190" s="25"/>
      <c r="B190" s="16"/>
      <c r="C190" s="11"/>
      <c r="D190" s="7" t="s">
        <v>31</v>
      </c>
      <c r="E190" s="50" t="s">
        <v>106</v>
      </c>
      <c r="F190" s="51">
        <v>200</v>
      </c>
      <c r="G190" s="51">
        <v>0.2</v>
      </c>
      <c r="H190" s="51">
        <v>0.2</v>
      </c>
      <c r="I190" s="51">
        <v>27.9</v>
      </c>
      <c r="J190" s="51">
        <v>55</v>
      </c>
      <c r="K190" s="52">
        <v>394</v>
      </c>
      <c r="L190" s="51"/>
    </row>
    <row r="191" spans="1:12" ht="27" thickBot="1" x14ac:dyDescent="0.35">
      <c r="A191" s="25"/>
      <c r="B191" s="16"/>
      <c r="C191" s="11"/>
      <c r="D191" s="7" t="s">
        <v>32</v>
      </c>
      <c r="E191" s="50" t="s">
        <v>57</v>
      </c>
      <c r="F191" s="51">
        <v>20</v>
      </c>
      <c r="G191" s="51">
        <v>1.54</v>
      </c>
      <c r="H191" s="51">
        <v>0.6</v>
      </c>
      <c r="I191" s="51">
        <v>9.9</v>
      </c>
      <c r="J191" s="51">
        <v>25.4</v>
      </c>
      <c r="K191" s="49" t="s">
        <v>48</v>
      </c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56</v>
      </c>
      <c r="F192" s="51">
        <v>30</v>
      </c>
      <c r="G192" s="51">
        <v>4.1399999999999997</v>
      </c>
      <c r="H192" s="51">
        <v>0.72</v>
      </c>
      <c r="I192" s="51">
        <v>19.600000000000001</v>
      </c>
      <c r="J192" s="51">
        <v>84</v>
      </c>
      <c r="K192" s="49" t="s">
        <v>48</v>
      </c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985</v>
      </c>
      <c r="G195" s="21">
        <f t="shared" ref="G195" si="121">SUM(G186:G194)</f>
        <v>30.479999999999997</v>
      </c>
      <c r="H195" s="21">
        <f t="shared" ref="H195" si="122">SUM(H186:H194)</f>
        <v>31.480000000000004</v>
      </c>
      <c r="I195" s="21">
        <f t="shared" ref="I195" si="123">SUM(I186:I194)</f>
        <v>98.34</v>
      </c>
      <c r="J195" s="21">
        <f t="shared" ref="J195" si="124">SUM(J186:J194)</f>
        <v>637.15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107</v>
      </c>
      <c r="F201" s="51">
        <v>100</v>
      </c>
      <c r="G201" s="51">
        <v>5.5</v>
      </c>
      <c r="H201" s="51">
        <v>5</v>
      </c>
      <c r="I201" s="51">
        <v>47</v>
      </c>
      <c r="J201" s="51">
        <v>220</v>
      </c>
      <c r="K201" s="52">
        <v>300</v>
      </c>
      <c r="L201" s="51"/>
    </row>
    <row r="202" spans="1:12" ht="14.4" x14ac:dyDescent="0.3">
      <c r="A202" s="25"/>
      <c r="B202" s="16"/>
      <c r="C202" s="11"/>
      <c r="D202" s="7" t="s">
        <v>30</v>
      </c>
      <c r="E202" s="50" t="s">
        <v>108</v>
      </c>
      <c r="F202" s="51">
        <v>200</v>
      </c>
      <c r="G202" s="51">
        <v>3.6</v>
      </c>
      <c r="H202" s="51">
        <v>4.5999999999999996</v>
      </c>
      <c r="I202" s="51">
        <v>27.7</v>
      </c>
      <c r="J202" s="51">
        <v>206</v>
      </c>
      <c r="K202" s="52">
        <v>181</v>
      </c>
      <c r="L202" s="51"/>
    </row>
    <row r="203" spans="1:12" ht="15" thickBot="1" x14ac:dyDescent="0.35">
      <c r="A203" s="25"/>
      <c r="B203" s="16"/>
      <c r="C203" s="11"/>
      <c r="D203" s="7" t="s">
        <v>31</v>
      </c>
      <c r="E203" s="50" t="s">
        <v>65</v>
      </c>
      <c r="F203" s="51">
        <v>200</v>
      </c>
      <c r="G203" s="51">
        <v>1.4</v>
      </c>
      <c r="H203" s="51">
        <v>1.6</v>
      </c>
      <c r="I203" s="51">
        <v>13.5</v>
      </c>
      <c r="J203" s="51">
        <v>89.32</v>
      </c>
      <c r="K203" s="52">
        <v>254</v>
      </c>
      <c r="L203" s="51"/>
    </row>
    <row r="204" spans="1:12" ht="26.4" x14ac:dyDescent="0.3">
      <c r="A204" s="25"/>
      <c r="B204" s="16"/>
      <c r="C204" s="11"/>
      <c r="D204" s="7" t="s">
        <v>23</v>
      </c>
      <c r="E204" s="50" t="s">
        <v>57</v>
      </c>
      <c r="F204" s="51">
        <v>30</v>
      </c>
      <c r="G204" s="51">
        <v>1.54</v>
      </c>
      <c r="H204" s="51">
        <v>0.6</v>
      </c>
      <c r="I204" s="51">
        <v>9.9</v>
      </c>
      <c r="J204" s="51">
        <v>25.4</v>
      </c>
      <c r="K204" s="49" t="s">
        <v>48</v>
      </c>
      <c r="L204" s="51"/>
    </row>
    <row r="205" spans="1:12" ht="14.4" x14ac:dyDescent="0.3">
      <c r="A205" s="25"/>
      <c r="B205" s="16"/>
      <c r="C205" s="11"/>
      <c r="D205" s="6"/>
      <c r="E205" s="50" t="s">
        <v>109</v>
      </c>
      <c r="F205" s="51">
        <v>150</v>
      </c>
      <c r="G205" s="51">
        <v>2.2000000000000002</v>
      </c>
      <c r="H205" s="51">
        <v>9</v>
      </c>
      <c r="I205" s="51">
        <v>12.7</v>
      </c>
      <c r="J205" s="51">
        <v>165</v>
      </c>
      <c r="K205" s="52">
        <v>42</v>
      </c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680</v>
      </c>
      <c r="G207" s="21">
        <f t="shared" ref="G207" si="131">SUM(G201:G206)</f>
        <v>14.239999999999998</v>
      </c>
      <c r="H207" s="21">
        <f t="shared" ref="H207" si="132">SUM(H201:H206)</f>
        <v>20.799999999999997</v>
      </c>
      <c r="I207" s="21">
        <f t="shared" ref="I207" si="133">SUM(I201:I206)</f>
        <v>110.80000000000001</v>
      </c>
      <c r="J207" s="21">
        <f t="shared" ref="J207" si="134">SUM(J201:J206)</f>
        <v>705.71999999999991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2365</v>
      </c>
      <c r="G215" s="34">
        <f t="shared" ref="G215" si="141">G181+G185+G195+G200+G207+G214</f>
        <v>62.92</v>
      </c>
      <c r="H215" s="34">
        <f t="shared" ref="H215" si="142">H181+H185+H195+H200+H207+H214</f>
        <v>61.480000000000004</v>
      </c>
      <c r="I215" s="34">
        <f t="shared" ref="I215" si="143">I181+I185+I195+I200+I207+I214</f>
        <v>277.04000000000002</v>
      </c>
      <c r="J215" s="34">
        <f t="shared" ref="J215" si="144">J181+J185+J195+J200+J207+J214</f>
        <v>1777.87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66"/>
      <c r="F216" s="66"/>
      <c r="G216" s="66"/>
      <c r="H216" s="66"/>
      <c r="I216" s="66"/>
      <c r="J216" s="66"/>
      <c r="K216" s="66"/>
      <c r="L216" s="48"/>
    </row>
    <row r="217" spans="1:12" ht="14.4" x14ac:dyDescent="0.3">
      <c r="A217" s="25"/>
      <c r="B217" s="16"/>
      <c r="C217" s="11"/>
      <c r="D217" s="6"/>
      <c r="E217" s="66"/>
      <c r="F217" s="66"/>
      <c r="G217" s="66"/>
      <c r="H217" s="66"/>
      <c r="I217" s="66"/>
      <c r="J217" s="66"/>
      <c r="K217" s="66"/>
      <c r="L217" s="51"/>
    </row>
    <row r="218" spans="1:12" ht="14.4" x14ac:dyDescent="0.3">
      <c r="A218" s="25"/>
      <c r="B218" s="16"/>
      <c r="C218" s="11"/>
      <c r="D218" s="7" t="s">
        <v>22</v>
      </c>
      <c r="E218" s="66"/>
      <c r="F218" s="66"/>
      <c r="G218" s="66"/>
      <c r="H218" s="66"/>
      <c r="I218" s="66"/>
      <c r="J218" s="66"/>
      <c r="K218" s="66"/>
      <c r="L218" s="51"/>
    </row>
    <row r="219" spans="1:12" ht="14.4" x14ac:dyDescent="0.3">
      <c r="A219" s="25"/>
      <c r="B219" s="16"/>
      <c r="C219" s="11"/>
      <c r="D219" s="7" t="s">
        <v>23</v>
      </c>
      <c r="E219" s="66"/>
      <c r="F219" s="66"/>
      <c r="G219" s="66"/>
      <c r="H219" s="66"/>
      <c r="I219" s="66"/>
      <c r="J219" s="66"/>
      <c r="K219" s="66"/>
      <c r="L219" s="51"/>
    </row>
    <row r="220" spans="1:12" ht="14.4" x14ac:dyDescent="0.3">
      <c r="A220" s="25"/>
      <c r="B220" s="16"/>
      <c r="C220" s="11"/>
      <c r="D220" s="7" t="s">
        <v>24</v>
      </c>
      <c r="E220" s="66"/>
      <c r="F220" s="66"/>
      <c r="G220" s="66"/>
      <c r="H220" s="66"/>
      <c r="I220" s="66"/>
      <c r="J220" s="66"/>
      <c r="K220" s="66"/>
      <c r="L220" s="51"/>
    </row>
    <row r="221" spans="1:12" ht="14.4" x14ac:dyDescent="0.3">
      <c r="A221" s="25"/>
      <c r="B221" s="16"/>
      <c r="C221" s="11"/>
      <c r="D221" s="6"/>
      <c r="E221" s="66"/>
      <c r="F221" s="66"/>
      <c r="G221" s="66"/>
      <c r="H221" s="66"/>
      <c r="I221" s="66"/>
      <c r="J221" s="66"/>
      <c r="K221" s="66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6"/>
      <c r="F228" s="66"/>
      <c r="G228" s="66"/>
      <c r="H228" s="66"/>
      <c r="I228" s="66"/>
      <c r="J228" s="66"/>
      <c r="K228" s="66"/>
      <c r="L228" s="51"/>
    </row>
    <row r="229" spans="1:12" ht="14.4" x14ac:dyDescent="0.3">
      <c r="A229" s="25"/>
      <c r="B229" s="16"/>
      <c r="C229" s="11"/>
      <c r="D229" s="7" t="s">
        <v>28</v>
      </c>
      <c r="E229" s="66"/>
      <c r="F229" s="66"/>
      <c r="G229" s="66"/>
      <c r="H229" s="66"/>
      <c r="I229" s="66"/>
      <c r="J229" s="66"/>
      <c r="K229" s="66"/>
      <c r="L229" s="51"/>
    </row>
    <row r="230" spans="1:12" ht="14.4" x14ac:dyDescent="0.3">
      <c r="A230" s="25"/>
      <c r="B230" s="16"/>
      <c r="C230" s="11"/>
      <c r="D230" s="7" t="s">
        <v>29</v>
      </c>
      <c r="E230" s="66"/>
      <c r="F230" s="66"/>
      <c r="G230" s="66"/>
      <c r="H230" s="66"/>
      <c r="I230" s="66"/>
      <c r="J230" s="66"/>
      <c r="K230" s="66"/>
      <c r="L230" s="51"/>
    </row>
    <row r="231" spans="1:12" ht="14.4" x14ac:dyDescent="0.3">
      <c r="A231" s="25"/>
      <c r="B231" s="16"/>
      <c r="C231" s="11"/>
      <c r="D231" s="7" t="s">
        <v>30</v>
      </c>
      <c r="E231" s="66"/>
      <c r="F231" s="66"/>
      <c r="G231" s="66"/>
      <c r="H231" s="66"/>
      <c r="I231" s="66"/>
      <c r="J231" s="66"/>
      <c r="K231" s="66"/>
      <c r="L231" s="51"/>
    </row>
    <row r="232" spans="1:12" ht="14.4" x14ac:dyDescent="0.3">
      <c r="A232" s="25"/>
      <c r="B232" s="16"/>
      <c r="C232" s="11"/>
      <c r="D232" s="7" t="s">
        <v>31</v>
      </c>
      <c r="E232" s="66"/>
      <c r="F232" s="66"/>
      <c r="G232" s="66"/>
      <c r="H232" s="66"/>
      <c r="I232" s="66"/>
      <c r="J232" s="66"/>
      <c r="K232" s="66"/>
      <c r="L232" s="51"/>
    </row>
    <row r="233" spans="1:12" ht="14.4" x14ac:dyDescent="0.3">
      <c r="A233" s="25"/>
      <c r="B233" s="16"/>
      <c r="C233" s="11"/>
      <c r="D233" s="7" t="s">
        <v>32</v>
      </c>
      <c r="E233" s="66"/>
      <c r="F233" s="66"/>
      <c r="G233" s="66"/>
      <c r="H233" s="66"/>
      <c r="I233" s="66"/>
      <c r="J233" s="66"/>
      <c r="K233" s="66"/>
      <c r="L233" s="51"/>
    </row>
    <row r="234" spans="1:12" ht="14.4" x14ac:dyDescent="0.3">
      <c r="A234" s="25"/>
      <c r="B234" s="16"/>
      <c r="C234" s="11"/>
      <c r="D234" s="7" t="s">
        <v>33</v>
      </c>
      <c r="E234" s="66"/>
      <c r="F234" s="66"/>
      <c r="G234" s="66"/>
      <c r="H234" s="66"/>
      <c r="I234" s="66"/>
      <c r="J234" s="66"/>
      <c r="K234" s="66"/>
      <c r="L234" s="51"/>
    </row>
    <row r="235" spans="1:12" ht="14.4" x14ac:dyDescent="0.3">
      <c r="A235" s="25"/>
      <c r="B235" s="16"/>
      <c r="C235" s="11"/>
      <c r="D235" s="6"/>
      <c r="E235" s="66"/>
      <c r="F235" s="66"/>
      <c r="G235" s="66"/>
      <c r="H235" s="66"/>
      <c r="I235" s="66"/>
      <c r="J235" s="66"/>
      <c r="K235" s="66"/>
      <c r="L235" s="51"/>
    </row>
    <row r="236" spans="1:12" ht="14.4" x14ac:dyDescent="0.3">
      <c r="A236" s="25"/>
      <c r="B236" s="16"/>
      <c r="C236" s="11"/>
      <c r="D236" s="6"/>
      <c r="E236" s="66"/>
      <c r="F236" s="66"/>
      <c r="G236" s="66"/>
      <c r="H236" s="66"/>
      <c r="I236" s="66"/>
      <c r="J236" s="66"/>
      <c r="K236" s="66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SUM(F312:F320)</f>
        <v>1153</v>
      </c>
      <c r="G237" s="21">
        <f>SUM(G312:G320)</f>
        <v>33.47</v>
      </c>
      <c r="H237" s="21">
        <f>SUM(H312:H320)</f>
        <v>28.830000000000002</v>
      </c>
      <c r="I237" s="21">
        <f>SUM(I312:I320)</f>
        <v>143.51000000000002</v>
      </c>
      <c r="J237" s="21">
        <f>SUM(J312:J320)</f>
        <v>1123.8899999999999</v>
      </c>
      <c r="K237" s="27"/>
      <c r="L237" s="21">
        <f t="shared" ref="L237" ca="1" si="156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66"/>
      <c r="F243" s="66"/>
      <c r="G243" s="66"/>
      <c r="H243" s="66"/>
      <c r="I243" s="66"/>
      <c r="J243" s="66"/>
      <c r="K243" s="66"/>
      <c r="L243" s="51"/>
    </row>
    <row r="244" spans="1:12" ht="14.4" x14ac:dyDescent="0.3">
      <c r="A244" s="25"/>
      <c r="B244" s="16"/>
      <c r="C244" s="11"/>
      <c r="D244" s="7" t="s">
        <v>30</v>
      </c>
      <c r="E244" s="66"/>
      <c r="F244" s="66"/>
      <c r="G244" s="66"/>
      <c r="H244" s="66"/>
      <c r="I244" s="66"/>
      <c r="J244" s="66"/>
      <c r="K244" s="66"/>
      <c r="L244" s="51"/>
    </row>
    <row r="245" spans="1:12" ht="14.4" x14ac:dyDescent="0.3">
      <c r="A245" s="25"/>
      <c r="B245" s="16"/>
      <c r="C245" s="11"/>
      <c r="D245" s="7" t="s">
        <v>31</v>
      </c>
      <c r="E245" s="66"/>
      <c r="F245" s="66"/>
      <c r="G245" s="66"/>
      <c r="H245" s="66"/>
      <c r="I245" s="66"/>
      <c r="J245" s="66"/>
      <c r="K245" s="66"/>
      <c r="L245" s="51"/>
    </row>
    <row r="246" spans="1:12" ht="14.4" x14ac:dyDescent="0.3">
      <c r="A246" s="25"/>
      <c r="B246" s="16"/>
      <c r="C246" s="11"/>
      <c r="D246" s="7" t="s">
        <v>23</v>
      </c>
      <c r="E246" s="66"/>
      <c r="F246" s="66"/>
      <c r="G246" s="66"/>
      <c r="H246" s="66"/>
      <c r="I246" s="66"/>
      <c r="J246" s="66"/>
      <c r="K246" s="66"/>
      <c r="L246" s="51"/>
    </row>
    <row r="247" spans="1:12" ht="14.4" x14ac:dyDescent="0.3">
      <c r="A247" s="25"/>
      <c r="B247" s="16"/>
      <c r="C247" s="11"/>
      <c r="D247" s="6"/>
      <c r="E247" s="66"/>
      <c r="F247" s="66"/>
      <c r="G247" s="66"/>
      <c r="H247" s="66"/>
      <c r="I247" s="66"/>
      <c r="J247" s="66"/>
      <c r="K247" s="66"/>
      <c r="L247" s="51"/>
    </row>
    <row r="248" spans="1:12" ht="14.4" x14ac:dyDescent="0.3">
      <c r="A248" s="25"/>
      <c r="B248" s="16"/>
      <c r="C248" s="11"/>
      <c r="D248" s="6"/>
      <c r="E248" s="66"/>
      <c r="F248" s="66"/>
      <c r="G248" s="66"/>
      <c r="H248" s="66"/>
      <c r="I248" s="66"/>
      <c r="J248" s="66"/>
      <c r="K248" s="66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SUM(F327:F332)</f>
        <v>1080</v>
      </c>
      <c r="G249" s="21">
        <f>SUM(G327:G332)</f>
        <v>35.08</v>
      </c>
      <c r="H249" s="21">
        <f>SUM(H327:H332)</f>
        <v>37.200000000000003</v>
      </c>
      <c r="I249" s="21">
        <f>SUM(I327:I332)</f>
        <v>131</v>
      </c>
      <c r="J249" s="21">
        <f>SUM(J327:J332)</f>
        <v>1035</v>
      </c>
      <c r="K249" s="27"/>
      <c r="L249" s="21">
        <f t="shared" ref="L249" ca="1" si="162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2233</v>
      </c>
      <c r="G257" s="34">
        <f t="shared" ref="G257" si="168">G223+G227+G237+G242+G249+G256</f>
        <v>68.55</v>
      </c>
      <c r="H257" s="34">
        <f t="shared" ref="H257" si="169">H223+H227+H237+H242+H249+H256</f>
        <v>66.03</v>
      </c>
      <c r="I257" s="34">
        <f t="shared" ref="I257" si="170">I223+I227+I237+I242+I249+I256</f>
        <v>274.51</v>
      </c>
      <c r="J257" s="34">
        <f t="shared" ref="J257" si="171">J223+J227+J237+J242+J249+J256</f>
        <v>2158.89</v>
      </c>
      <c r="K257" s="35"/>
      <c r="L257" s="34">
        <f t="shared" ref="L257" ca="1" si="172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66"/>
      <c r="F258" s="66"/>
      <c r="G258" s="66"/>
      <c r="H258" s="66"/>
      <c r="I258" s="66"/>
      <c r="J258" s="66"/>
      <c r="K258" s="66"/>
      <c r="L258" s="48"/>
    </row>
    <row r="259" spans="1:12" ht="14.4" x14ac:dyDescent="0.3">
      <c r="A259" s="25"/>
      <c r="B259" s="16"/>
      <c r="C259" s="11"/>
      <c r="D259" s="6"/>
      <c r="E259" s="66"/>
      <c r="F259" s="66"/>
      <c r="G259" s="66"/>
      <c r="H259" s="66"/>
      <c r="I259" s="66"/>
      <c r="J259" s="66"/>
      <c r="K259" s="66"/>
      <c r="L259" s="51"/>
    </row>
    <row r="260" spans="1:12" ht="14.4" x14ac:dyDescent="0.3">
      <c r="A260" s="25"/>
      <c r="B260" s="16"/>
      <c r="C260" s="11"/>
      <c r="D260" s="7" t="s">
        <v>22</v>
      </c>
      <c r="E260" s="66"/>
      <c r="F260" s="66"/>
      <c r="G260" s="66"/>
      <c r="H260" s="66"/>
      <c r="I260" s="66"/>
      <c r="J260" s="66"/>
      <c r="K260" s="66"/>
      <c r="L260" s="51"/>
    </row>
    <row r="261" spans="1:12" ht="14.4" x14ac:dyDescent="0.3">
      <c r="A261" s="25"/>
      <c r="B261" s="16"/>
      <c r="C261" s="11"/>
      <c r="D261" s="7" t="s">
        <v>23</v>
      </c>
      <c r="E261" s="66"/>
      <c r="F261" s="66"/>
      <c r="G261" s="66"/>
      <c r="H261" s="66"/>
      <c r="I261" s="66"/>
      <c r="J261" s="66"/>
      <c r="K261" s="66"/>
      <c r="L261" s="51"/>
    </row>
    <row r="262" spans="1:12" ht="14.4" x14ac:dyDescent="0.3">
      <c r="A262" s="25"/>
      <c r="B262" s="16"/>
      <c r="C262" s="11"/>
      <c r="D262" s="7" t="s">
        <v>24</v>
      </c>
      <c r="E262" s="66"/>
      <c r="F262" s="66"/>
      <c r="G262" s="66"/>
      <c r="H262" s="66"/>
      <c r="I262" s="66"/>
      <c r="J262" s="66"/>
      <c r="K262" s="66"/>
      <c r="L262" s="51"/>
    </row>
    <row r="263" spans="1:12" ht="14.4" x14ac:dyDescent="0.3">
      <c r="A263" s="25"/>
      <c r="B263" s="16"/>
      <c r="C263" s="11"/>
      <c r="D263" s="6"/>
      <c r="E263" s="66"/>
      <c r="F263" s="66"/>
      <c r="G263" s="66"/>
      <c r="H263" s="66"/>
      <c r="I263" s="66"/>
      <c r="J263" s="66"/>
      <c r="K263" s="66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3">SUM(G258:G264)</f>
        <v>0</v>
      </c>
      <c r="H265" s="21">
        <f t="shared" ref="H265" si="174">SUM(H258:H264)</f>
        <v>0</v>
      </c>
      <c r="I265" s="21">
        <f t="shared" ref="I265" si="175">SUM(I258:I264)</f>
        <v>0</v>
      </c>
      <c r="J265" s="21">
        <f t="shared" ref="J265" si="176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6"/>
      <c r="F270" s="66"/>
      <c r="G270" s="66"/>
      <c r="H270" s="66"/>
      <c r="I270" s="66"/>
      <c r="J270" s="66"/>
      <c r="K270" s="66"/>
      <c r="L270" s="51"/>
    </row>
    <row r="271" spans="1:12" ht="14.4" x14ac:dyDescent="0.3">
      <c r="A271" s="25"/>
      <c r="B271" s="16"/>
      <c r="C271" s="11"/>
      <c r="D271" s="7" t="s">
        <v>28</v>
      </c>
      <c r="E271" s="66"/>
      <c r="F271" s="66"/>
      <c r="G271" s="66"/>
      <c r="H271" s="66"/>
      <c r="I271" s="66"/>
      <c r="J271" s="66"/>
      <c r="K271" s="66"/>
      <c r="L271" s="51"/>
    </row>
    <row r="272" spans="1:12" ht="14.4" x14ac:dyDescent="0.3">
      <c r="A272" s="25"/>
      <c r="B272" s="16"/>
      <c r="C272" s="11"/>
      <c r="D272" s="7" t="s">
        <v>29</v>
      </c>
      <c r="E272" s="66"/>
      <c r="F272" s="66"/>
      <c r="G272" s="66"/>
      <c r="H272" s="66"/>
      <c r="I272" s="66"/>
      <c r="J272" s="66"/>
      <c r="K272" s="66"/>
      <c r="L272" s="51"/>
    </row>
    <row r="273" spans="1:12" ht="14.4" x14ac:dyDescent="0.3">
      <c r="A273" s="25"/>
      <c r="B273" s="16"/>
      <c r="C273" s="11"/>
      <c r="D273" s="7" t="s">
        <v>30</v>
      </c>
      <c r="E273" s="66"/>
      <c r="F273" s="66"/>
      <c r="G273" s="66"/>
      <c r="H273" s="66"/>
      <c r="I273" s="66"/>
      <c r="J273" s="66"/>
      <c r="K273" s="66"/>
      <c r="L273" s="51"/>
    </row>
    <row r="274" spans="1:12" ht="14.4" x14ac:dyDescent="0.3">
      <c r="A274" s="25"/>
      <c r="B274" s="16"/>
      <c r="C274" s="11"/>
      <c r="D274" s="7" t="s">
        <v>31</v>
      </c>
      <c r="E274" s="66"/>
      <c r="F274" s="66"/>
      <c r="G274" s="66"/>
      <c r="H274" s="66"/>
      <c r="I274" s="66"/>
      <c r="J274" s="66"/>
      <c r="K274" s="66"/>
      <c r="L274" s="51"/>
    </row>
    <row r="275" spans="1:12" ht="14.4" x14ac:dyDescent="0.3">
      <c r="A275" s="25"/>
      <c r="B275" s="16"/>
      <c r="C275" s="11"/>
      <c r="D275" s="7" t="s">
        <v>32</v>
      </c>
      <c r="E275" s="66"/>
      <c r="F275" s="66"/>
      <c r="G275" s="66"/>
      <c r="H275" s="66"/>
      <c r="I275" s="66"/>
      <c r="J275" s="66"/>
      <c r="K275" s="66"/>
      <c r="L275" s="51"/>
    </row>
    <row r="276" spans="1:12" ht="14.4" x14ac:dyDescent="0.3">
      <c r="A276" s="25"/>
      <c r="B276" s="16"/>
      <c r="C276" s="11"/>
      <c r="D276" s="7" t="s">
        <v>33</v>
      </c>
      <c r="E276" s="66"/>
      <c r="F276" s="66"/>
      <c r="G276" s="66"/>
      <c r="H276" s="66"/>
      <c r="I276" s="66"/>
      <c r="J276" s="66"/>
      <c r="K276" s="66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66"/>
      <c r="F285" s="66"/>
      <c r="G285" s="66"/>
      <c r="H285" s="66"/>
      <c r="I285" s="66"/>
      <c r="J285" s="66"/>
      <c r="K285" s="66"/>
      <c r="L285" s="51"/>
    </row>
    <row r="286" spans="1:12" ht="14.4" x14ac:dyDescent="0.3">
      <c r="A286" s="25"/>
      <c r="B286" s="16"/>
      <c r="C286" s="11"/>
      <c r="D286" s="7" t="s">
        <v>30</v>
      </c>
      <c r="E286" s="66"/>
      <c r="F286" s="66"/>
      <c r="G286" s="66"/>
      <c r="H286" s="66"/>
      <c r="I286" s="66"/>
      <c r="J286" s="66"/>
      <c r="K286" s="66"/>
      <c r="L286" s="51"/>
    </row>
    <row r="287" spans="1:12" ht="14.4" x14ac:dyDescent="0.3">
      <c r="A287" s="25"/>
      <c r="B287" s="16"/>
      <c r="C287" s="11"/>
      <c r="D287" s="7" t="s">
        <v>31</v>
      </c>
      <c r="E287" s="66"/>
      <c r="F287" s="66"/>
      <c r="G287" s="66"/>
      <c r="H287" s="66"/>
      <c r="I287" s="66"/>
      <c r="J287" s="66"/>
      <c r="K287" s="66"/>
      <c r="L287" s="51"/>
    </row>
    <row r="288" spans="1:12" ht="14.4" x14ac:dyDescent="0.3">
      <c r="A288" s="25"/>
      <c r="B288" s="16"/>
      <c r="C288" s="11"/>
      <c r="D288" s="7" t="s">
        <v>23</v>
      </c>
      <c r="E288" s="66"/>
      <c r="F288" s="66"/>
      <c r="G288" s="66"/>
      <c r="H288" s="66"/>
      <c r="I288" s="66"/>
      <c r="J288" s="66"/>
      <c r="K288" s="66"/>
      <c r="L288" s="51"/>
    </row>
    <row r="289" spans="1:12" ht="14.4" x14ac:dyDescent="0.3">
      <c r="A289" s="25"/>
      <c r="B289" s="16"/>
      <c r="C289" s="11"/>
      <c r="D289" s="6"/>
      <c r="E289" s="66"/>
      <c r="F289" s="66"/>
      <c r="G289" s="66"/>
      <c r="H289" s="66"/>
      <c r="I289" s="66"/>
      <c r="J289" s="66"/>
      <c r="K289" s="66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02">G265+G269+G279+G284+G291+G298</f>
        <v>0</v>
      </c>
      <c r="H299" s="34">
        <f t="shared" ref="H299" si="203">H265+H269+H279+H284+H291+H298</f>
        <v>0</v>
      </c>
      <c r="I299" s="34">
        <f t="shared" ref="I299" si="204">I265+I269+I279+I284+I291+I298</f>
        <v>0</v>
      </c>
      <c r="J299" s="34">
        <f t="shared" ref="J299" si="205">J265+J269+J279+J284+J291+J298</f>
        <v>0</v>
      </c>
      <c r="K299" s="35"/>
      <c r="L299" s="34">
        <f t="shared" ref="L299" ca="1" si="206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110</v>
      </c>
      <c r="F300" s="48">
        <v>255</v>
      </c>
      <c r="G300" s="48">
        <v>5.0999999999999996</v>
      </c>
      <c r="H300" s="48">
        <v>8.1999999999999993</v>
      </c>
      <c r="I300" s="48">
        <v>22.2</v>
      </c>
      <c r="J300" s="48">
        <v>186</v>
      </c>
      <c r="K300" s="49">
        <v>190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111</v>
      </c>
      <c r="F302" s="51">
        <v>200</v>
      </c>
      <c r="G302" s="51">
        <v>2.79</v>
      </c>
      <c r="H302" s="51">
        <v>2.5499999999999998</v>
      </c>
      <c r="I302" s="51">
        <v>13.27</v>
      </c>
      <c r="J302" s="51">
        <v>87.25</v>
      </c>
      <c r="K302" s="52">
        <v>262</v>
      </c>
      <c r="L302" s="51"/>
    </row>
    <row r="303" spans="1:12" ht="15" thickBot="1" x14ac:dyDescent="0.3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4.9000000000000004</v>
      </c>
      <c r="H303" s="51">
        <v>7.4</v>
      </c>
      <c r="I303" s="51">
        <v>7.4</v>
      </c>
      <c r="J303" s="51">
        <v>116</v>
      </c>
      <c r="K303" s="52">
        <v>5</v>
      </c>
      <c r="L303" s="51"/>
    </row>
    <row r="304" spans="1:12" ht="15" thickBot="1" x14ac:dyDescent="0.35">
      <c r="A304" s="25"/>
      <c r="B304" s="16"/>
      <c r="C304" s="11"/>
      <c r="D304" s="7" t="s">
        <v>24</v>
      </c>
      <c r="E304" s="50" t="s">
        <v>77</v>
      </c>
      <c r="F304" s="51">
        <v>200</v>
      </c>
      <c r="G304" s="51">
        <v>1.4</v>
      </c>
      <c r="H304" s="51">
        <v>5</v>
      </c>
      <c r="I304" s="51">
        <v>19</v>
      </c>
      <c r="J304" s="51">
        <v>87</v>
      </c>
      <c r="K304" s="49" t="s">
        <v>48</v>
      </c>
      <c r="L304" s="51"/>
    </row>
    <row r="305" spans="1:12" ht="14.4" x14ac:dyDescent="0.3">
      <c r="A305" s="25"/>
      <c r="B305" s="16"/>
      <c r="C305" s="11"/>
      <c r="D305" s="6"/>
      <c r="E305" s="50" t="s">
        <v>58</v>
      </c>
      <c r="F305" s="51">
        <v>80</v>
      </c>
      <c r="G305" s="51">
        <v>6.9</v>
      </c>
      <c r="H305" s="51">
        <v>5.2</v>
      </c>
      <c r="I305" s="51">
        <v>45</v>
      </c>
      <c r="J305" s="51">
        <v>232</v>
      </c>
      <c r="K305" s="49" t="s">
        <v>48</v>
      </c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775</v>
      </c>
      <c r="G307" s="21">
        <f>SUM(G300:G306)</f>
        <v>21.09</v>
      </c>
      <c r="H307" s="21">
        <f>SUM(H300:H306)</f>
        <v>28.349999999999998</v>
      </c>
      <c r="I307" s="21">
        <f>SUM(I300:I306)</f>
        <v>106.87</v>
      </c>
      <c r="J307" s="21">
        <f>SUM(J300:J306)</f>
        <v>708.25</v>
      </c>
      <c r="K307" s="27"/>
      <c r="L307" s="21">
        <f t="shared" ref="L307:L349" si="207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112</v>
      </c>
      <c r="F312" s="51">
        <v>150</v>
      </c>
      <c r="G312" s="51">
        <v>1.3</v>
      </c>
      <c r="H312" s="51">
        <v>0.3</v>
      </c>
      <c r="I312" s="51">
        <v>25</v>
      </c>
      <c r="J312" s="51">
        <v>153</v>
      </c>
      <c r="K312" s="52">
        <v>23</v>
      </c>
      <c r="L312" s="51"/>
    </row>
    <row r="313" spans="1:12" ht="26.4" x14ac:dyDescent="0.3">
      <c r="A313" s="25"/>
      <c r="B313" s="16"/>
      <c r="C313" s="11"/>
      <c r="D313" s="7" t="s">
        <v>28</v>
      </c>
      <c r="E313" s="50" t="s">
        <v>113</v>
      </c>
      <c r="F313" s="51">
        <v>278</v>
      </c>
      <c r="G313" s="51">
        <v>3.1</v>
      </c>
      <c r="H313" s="51">
        <v>5.6</v>
      </c>
      <c r="I313" s="51">
        <v>8</v>
      </c>
      <c r="J313" s="51">
        <v>96</v>
      </c>
      <c r="K313" s="52">
        <v>84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114</v>
      </c>
      <c r="F314" s="51">
        <v>170</v>
      </c>
      <c r="G314" s="51">
        <v>14.25</v>
      </c>
      <c r="H314" s="51">
        <v>8.0299999999999994</v>
      </c>
      <c r="I314" s="51">
        <v>7.51</v>
      </c>
      <c r="J314" s="51">
        <v>160.29</v>
      </c>
      <c r="K314" s="52">
        <v>144</v>
      </c>
      <c r="L314" s="51"/>
    </row>
    <row r="315" spans="1:12" ht="15" thickBot="1" x14ac:dyDescent="0.35">
      <c r="A315" s="25"/>
      <c r="B315" s="16"/>
      <c r="C315" s="11"/>
      <c r="D315" s="7" t="s">
        <v>30</v>
      </c>
      <c r="E315" s="50" t="s">
        <v>87</v>
      </c>
      <c r="F315" s="51">
        <v>180</v>
      </c>
      <c r="G315" s="51">
        <v>4.18</v>
      </c>
      <c r="H315" s="51">
        <v>9.3800000000000008</v>
      </c>
      <c r="I315" s="51">
        <v>26.3</v>
      </c>
      <c r="J315" s="51">
        <v>243.3</v>
      </c>
      <c r="K315" s="52">
        <v>204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55</v>
      </c>
      <c r="F316" s="51">
        <v>250</v>
      </c>
      <c r="G316" s="51">
        <v>1.2</v>
      </c>
      <c r="H316" s="51">
        <v>0</v>
      </c>
      <c r="I316" s="51">
        <v>22.7</v>
      </c>
      <c r="J316" s="51">
        <v>95</v>
      </c>
      <c r="K316" s="49" t="s">
        <v>48</v>
      </c>
      <c r="L316" s="51"/>
    </row>
    <row r="317" spans="1:12" ht="15" thickBot="1" x14ac:dyDescent="0.3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56</v>
      </c>
      <c r="F318" s="51">
        <v>30</v>
      </c>
      <c r="G318" s="51">
        <v>4.1399999999999997</v>
      </c>
      <c r="H318" s="51">
        <v>0.72</v>
      </c>
      <c r="I318" s="51">
        <v>29.6</v>
      </c>
      <c r="J318" s="51">
        <v>128.4</v>
      </c>
      <c r="K318" s="49" t="s">
        <v>48</v>
      </c>
      <c r="L318" s="51"/>
    </row>
    <row r="319" spans="1:12" ht="15" thickBot="1" x14ac:dyDescent="0.35">
      <c r="A319" s="25"/>
      <c r="B319" s="16"/>
      <c r="C319" s="11"/>
      <c r="D319" s="6"/>
      <c r="E319" s="50" t="s">
        <v>115</v>
      </c>
      <c r="F319" s="51">
        <v>70</v>
      </c>
      <c r="G319" s="51">
        <v>4.2</v>
      </c>
      <c r="H319" s="51">
        <v>0.6</v>
      </c>
      <c r="I319" s="51">
        <v>6</v>
      </c>
      <c r="J319" s="51">
        <v>131.5</v>
      </c>
      <c r="K319" s="52">
        <v>276</v>
      </c>
      <c r="L319" s="51"/>
    </row>
    <row r="320" spans="1:12" ht="14.4" x14ac:dyDescent="0.3">
      <c r="A320" s="25"/>
      <c r="B320" s="16"/>
      <c r="C320" s="11"/>
      <c r="D320" s="6"/>
      <c r="E320" s="50" t="s">
        <v>89</v>
      </c>
      <c r="F320" s="51">
        <v>25</v>
      </c>
      <c r="G320" s="51">
        <v>1.1000000000000001</v>
      </c>
      <c r="H320" s="51">
        <v>4.2</v>
      </c>
      <c r="I320" s="51">
        <v>18.399999999999999</v>
      </c>
      <c r="J320" s="51">
        <v>116.4</v>
      </c>
      <c r="K320" s="49" t="s">
        <v>48</v>
      </c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 t="e">
        <f>SUM(#REF!)</f>
        <v>#REF!</v>
      </c>
      <c r="G321" s="21" t="e">
        <f>SUM(#REF!)</f>
        <v>#REF!</v>
      </c>
      <c r="H321" s="21" t="e">
        <f>SUM(#REF!)</f>
        <v>#REF!</v>
      </c>
      <c r="I321" s="21" t="e">
        <f>SUM(#REF!)</f>
        <v>#REF!</v>
      </c>
      <c r="J321" s="21" t="e">
        <f>SUM(#REF!)</f>
        <v>#REF!</v>
      </c>
      <c r="K321" s="27"/>
      <c r="L321" s="21">
        <f t="shared" ref="L321" ca="1" si="213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4">SUM(G322:G325)</f>
        <v>0</v>
      </c>
      <c r="H326" s="21">
        <f t="shared" ref="H326" si="215">SUM(H322:H325)</f>
        <v>0</v>
      </c>
      <c r="I326" s="21">
        <f t="shared" ref="I326" si="216">SUM(I322:I325)</f>
        <v>0</v>
      </c>
      <c r="J326" s="21">
        <f t="shared" ref="J326" si="217">SUM(J322:J325)</f>
        <v>0</v>
      </c>
      <c r="K326" s="27"/>
      <c r="L326" s="21">
        <f t="shared" ref="L326" ca="1" si="218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116</v>
      </c>
      <c r="F327" s="51">
        <v>250</v>
      </c>
      <c r="G327" s="51">
        <v>20.2</v>
      </c>
      <c r="H327" s="51">
        <v>22</v>
      </c>
      <c r="I327" s="51">
        <v>19</v>
      </c>
      <c r="J327" s="51">
        <v>402</v>
      </c>
      <c r="K327" s="52">
        <v>260</v>
      </c>
      <c r="L327" s="51"/>
    </row>
    <row r="328" spans="1:12" ht="14.4" x14ac:dyDescent="0.3">
      <c r="A328" s="25"/>
      <c r="B328" s="16"/>
      <c r="C328" s="11"/>
      <c r="D328" s="7" t="s">
        <v>30</v>
      </c>
      <c r="E328" s="50" t="s">
        <v>117</v>
      </c>
      <c r="F328" s="51">
        <v>150</v>
      </c>
      <c r="G328" s="51">
        <v>0.8</v>
      </c>
      <c r="H328" s="51">
        <v>8</v>
      </c>
      <c r="I328" s="51">
        <v>3</v>
      </c>
      <c r="J328" s="51">
        <v>85</v>
      </c>
      <c r="K328" s="52">
        <v>18</v>
      </c>
      <c r="L328" s="51"/>
    </row>
    <row r="329" spans="1:12" ht="15" thickBot="1" x14ac:dyDescent="0.35">
      <c r="A329" s="25"/>
      <c r="B329" s="16"/>
      <c r="C329" s="11"/>
      <c r="D329" s="7" t="s">
        <v>31</v>
      </c>
      <c r="E329" s="50" t="s">
        <v>118</v>
      </c>
      <c r="F329" s="51">
        <v>250</v>
      </c>
      <c r="G329" s="51">
        <v>0.7</v>
      </c>
      <c r="H329" s="51">
        <v>0</v>
      </c>
      <c r="I329" s="51">
        <v>34</v>
      </c>
      <c r="J329" s="51">
        <v>141</v>
      </c>
      <c r="K329" s="52">
        <v>283</v>
      </c>
      <c r="L329" s="51"/>
    </row>
    <row r="330" spans="1:12" ht="15" thickBot="1" x14ac:dyDescent="0.35">
      <c r="A330" s="25"/>
      <c r="B330" s="16"/>
      <c r="C330" s="11"/>
      <c r="D330" s="7" t="s">
        <v>23</v>
      </c>
      <c r="E330" s="50" t="s">
        <v>56</v>
      </c>
      <c r="F330" s="51">
        <v>30</v>
      </c>
      <c r="G330" s="51">
        <v>4.1399999999999997</v>
      </c>
      <c r="H330" s="51">
        <v>0.72</v>
      </c>
      <c r="I330" s="51">
        <v>29.6</v>
      </c>
      <c r="J330" s="51">
        <v>128.4</v>
      </c>
      <c r="K330" s="49" t="s">
        <v>48</v>
      </c>
      <c r="L330" s="51"/>
    </row>
    <row r="331" spans="1:12" ht="14.4" x14ac:dyDescent="0.3">
      <c r="A331" s="25"/>
      <c r="B331" s="16"/>
      <c r="C331" s="11"/>
      <c r="D331" s="6"/>
      <c r="E331" s="50" t="s">
        <v>80</v>
      </c>
      <c r="F331" s="51">
        <v>150</v>
      </c>
      <c r="G331" s="51">
        <v>0.74</v>
      </c>
      <c r="H331" s="51">
        <v>0.28000000000000003</v>
      </c>
      <c r="I331" s="51">
        <v>9.4</v>
      </c>
      <c r="J331" s="51">
        <v>43.6</v>
      </c>
      <c r="K331" s="49" t="s">
        <v>48</v>
      </c>
      <c r="L331" s="51"/>
    </row>
    <row r="332" spans="1:12" ht="14.4" x14ac:dyDescent="0.3">
      <c r="A332" s="25"/>
      <c r="B332" s="16"/>
      <c r="C332" s="11"/>
      <c r="D332" s="6"/>
      <c r="E332" s="50" t="s">
        <v>76</v>
      </c>
      <c r="F332" s="51">
        <v>250</v>
      </c>
      <c r="G332" s="51">
        <v>8.5</v>
      </c>
      <c r="H332" s="51">
        <v>6.2</v>
      </c>
      <c r="I332" s="51">
        <v>36</v>
      </c>
      <c r="J332" s="51">
        <v>235</v>
      </c>
      <c r="K332" s="52">
        <v>251</v>
      </c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 t="e">
        <f>SUM(#REF!)</f>
        <v>#REF!</v>
      </c>
      <c r="G333" s="21" t="e">
        <f>SUM(#REF!)</f>
        <v>#REF!</v>
      </c>
      <c r="H333" s="21" t="e">
        <f>SUM(#REF!)</f>
        <v>#REF!</v>
      </c>
      <c r="I333" s="21" t="e">
        <f>SUM(#REF!)</f>
        <v>#REF!</v>
      </c>
      <c r="J333" s="21" t="e">
        <f>SUM(#REF!)</f>
        <v>#REF!</v>
      </c>
      <c r="K333" s="27"/>
      <c r="L333" s="21">
        <f t="shared" ref="L333" ca="1" si="21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0">SUM(G334:G339)</f>
        <v>0</v>
      </c>
      <c r="H340" s="21">
        <f t="shared" ref="H340" si="221">SUM(H334:H339)</f>
        <v>0</v>
      </c>
      <c r="I340" s="21">
        <f t="shared" ref="I340" si="222">SUM(I334:I339)</f>
        <v>0</v>
      </c>
      <c r="J340" s="21">
        <f t="shared" ref="J340" si="223">SUM(J334:J339)</f>
        <v>0</v>
      </c>
      <c r="K340" s="27"/>
      <c r="L340" s="21">
        <f t="shared" ref="L340" ca="1" si="22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 t="e">
        <f>F307+F311+F321+F326+F333+F340</f>
        <v>#REF!</v>
      </c>
      <c r="G341" s="34" t="e">
        <f t="shared" ref="G341" si="225">G307+G311+G321+G326+G333+G340</f>
        <v>#REF!</v>
      </c>
      <c r="H341" s="34" t="e">
        <f t="shared" ref="H341" si="226">H307+H311+H321+H326+H333+H340</f>
        <v>#REF!</v>
      </c>
      <c r="I341" s="34" t="e">
        <f t="shared" ref="I341" si="227">I307+I311+I321+I326+I333+I340</f>
        <v>#REF!</v>
      </c>
      <c r="J341" s="34" t="e">
        <f t="shared" ref="J341" si="228">J307+J311+J321+J326+J333+J340</f>
        <v>#REF!</v>
      </c>
      <c r="K341" s="35"/>
      <c r="L341" s="34">
        <f t="shared" ref="L341" ca="1" si="22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119</v>
      </c>
      <c r="F342" s="48">
        <v>70</v>
      </c>
      <c r="G342" s="48">
        <v>10.68</v>
      </c>
      <c r="H342" s="48">
        <v>11.72</v>
      </c>
      <c r="I342" s="48">
        <v>5.74</v>
      </c>
      <c r="J342" s="48">
        <v>77</v>
      </c>
      <c r="K342" s="49">
        <v>161</v>
      </c>
      <c r="L342" s="48"/>
    </row>
    <row r="343" spans="1:12" ht="14.4" x14ac:dyDescent="0.3">
      <c r="A343" s="15"/>
      <c r="B343" s="16"/>
      <c r="C343" s="11"/>
      <c r="D343" s="6"/>
      <c r="E343" s="50" t="s">
        <v>84</v>
      </c>
      <c r="F343" s="51">
        <v>180</v>
      </c>
      <c r="G343" s="51">
        <v>5.33</v>
      </c>
      <c r="H343" s="51">
        <v>10.26</v>
      </c>
      <c r="I343" s="51">
        <v>11.5</v>
      </c>
      <c r="J343" s="51">
        <v>56</v>
      </c>
      <c r="K343" s="52">
        <v>90</v>
      </c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2.9</v>
      </c>
      <c r="H344" s="51">
        <v>2.5</v>
      </c>
      <c r="I344" s="51">
        <v>24.8</v>
      </c>
      <c r="J344" s="51">
        <v>134</v>
      </c>
      <c r="K344" s="52">
        <v>433</v>
      </c>
      <c r="L344" s="51"/>
    </row>
    <row r="345" spans="1:12" ht="15" thickBot="1" x14ac:dyDescent="0.35">
      <c r="A345" s="15"/>
      <c r="B345" s="16"/>
      <c r="C345" s="11"/>
      <c r="D345" s="7" t="s">
        <v>23</v>
      </c>
      <c r="E345" s="50" t="s">
        <v>50</v>
      </c>
      <c r="F345" s="51">
        <v>35</v>
      </c>
      <c r="G345" s="51">
        <v>4.5</v>
      </c>
      <c r="H345" s="51">
        <v>8.6999999999999993</v>
      </c>
      <c r="I345" s="51">
        <v>87.4</v>
      </c>
      <c r="J345" s="51">
        <v>131</v>
      </c>
      <c r="K345" s="52">
        <v>3</v>
      </c>
      <c r="L345" s="51"/>
    </row>
    <row r="346" spans="1:12" ht="15" thickBot="1" x14ac:dyDescent="0.35">
      <c r="A346" s="15"/>
      <c r="B346" s="16"/>
      <c r="C346" s="11"/>
      <c r="D346" s="7" t="s">
        <v>24</v>
      </c>
      <c r="E346" s="50" t="s">
        <v>63</v>
      </c>
      <c r="F346" s="51">
        <v>180</v>
      </c>
      <c r="G346" s="51">
        <v>1.3</v>
      </c>
      <c r="H346" s="51">
        <v>0.5</v>
      </c>
      <c r="I346" s="51">
        <v>16.8</v>
      </c>
      <c r="J346" s="51">
        <v>78</v>
      </c>
      <c r="K346" s="49" t="s">
        <v>48</v>
      </c>
      <c r="L346" s="51"/>
    </row>
    <row r="347" spans="1:12" ht="14.4" x14ac:dyDescent="0.3">
      <c r="A347" s="15"/>
      <c r="B347" s="16"/>
      <c r="C347" s="11"/>
      <c r="D347" s="6"/>
      <c r="E347" s="50" t="s">
        <v>120</v>
      </c>
      <c r="F347" s="51">
        <v>25</v>
      </c>
      <c r="G347" s="51">
        <v>0.2</v>
      </c>
      <c r="H347" s="51">
        <v>2.5000000000000001E-2</v>
      </c>
      <c r="I347" s="51">
        <v>0.4</v>
      </c>
      <c r="J347" s="51">
        <v>2.7</v>
      </c>
      <c r="K347" s="49" t="s">
        <v>48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690</v>
      </c>
      <c r="G349" s="21">
        <f>SUM(G342:G348)</f>
        <v>24.909999999999997</v>
      </c>
      <c r="H349" s="21">
        <f>SUM(H342:H348)</f>
        <v>33.704999999999998</v>
      </c>
      <c r="I349" s="21">
        <f>SUM(I342:I348)</f>
        <v>146.64000000000001</v>
      </c>
      <c r="J349" s="21">
        <f>SUM(J342:J348)</f>
        <v>478.7</v>
      </c>
      <c r="K349" s="27"/>
      <c r="L349" s="21">
        <f t="shared" si="207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0">SUM(G350:G352)</f>
        <v>0</v>
      </c>
      <c r="H353" s="21">
        <f t="shared" ref="H353" si="231">SUM(H350:H352)</f>
        <v>0</v>
      </c>
      <c r="I353" s="21">
        <f t="shared" ref="I353" si="232">SUM(I350:I352)</f>
        <v>0</v>
      </c>
      <c r="J353" s="21">
        <f t="shared" ref="J353" si="233">SUM(J350:J352)</f>
        <v>0</v>
      </c>
      <c r="K353" s="27"/>
      <c r="L353" s="21">
        <f t="shared" ref="L353" ca="1" si="234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68</v>
      </c>
      <c r="F354" s="51">
        <v>100</v>
      </c>
      <c r="G354" s="51">
        <v>0.9</v>
      </c>
      <c r="H354" s="51">
        <v>6</v>
      </c>
      <c r="I354" s="51">
        <v>2.6</v>
      </c>
      <c r="J354" s="51">
        <v>69</v>
      </c>
      <c r="K354" s="52">
        <v>29</v>
      </c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121</v>
      </c>
      <c r="F355" s="51">
        <v>278</v>
      </c>
      <c r="G355" s="51">
        <v>4.5</v>
      </c>
      <c r="H355" s="51">
        <v>5.3</v>
      </c>
      <c r="I355" s="51">
        <v>11.1</v>
      </c>
      <c r="J355" s="51">
        <v>41</v>
      </c>
      <c r="K355" s="52">
        <v>103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122</v>
      </c>
      <c r="F356" s="51">
        <v>100</v>
      </c>
      <c r="G356" s="51">
        <v>26</v>
      </c>
      <c r="H356" s="51">
        <v>17.399999999999999</v>
      </c>
      <c r="I356" s="51">
        <v>1.3</v>
      </c>
      <c r="J356" s="51">
        <v>189</v>
      </c>
      <c r="K356" s="52">
        <v>181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123</v>
      </c>
      <c r="F357" s="51">
        <v>180</v>
      </c>
      <c r="G357" s="51">
        <v>4.3</v>
      </c>
      <c r="H357" s="51">
        <v>5.5</v>
      </c>
      <c r="I357" s="51">
        <v>25</v>
      </c>
      <c r="J357" s="51">
        <v>147</v>
      </c>
      <c r="K357" s="52">
        <v>181</v>
      </c>
      <c r="L357" s="51"/>
    </row>
    <row r="358" spans="1:12" ht="15" thickBot="1" x14ac:dyDescent="0.35">
      <c r="A358" s="15"/>
      <c r="B358" s="16"/>
      <c r="C358" s="11"/>
      <c r="D358" s="7" t="s">
        <v>31</v>
      </c>
      <c r="E358" s="50" t="s">
        <v>124</v>
      </c>
      <c r="F358" s="51">
        <v>200</v>
      </c>
      <c r="G358" s="51">
        <v>0.1</v>
      </c>
      <c r="H358" s="51">
        <v>0.1</v>
      </c>
      <c r="I358" s="51">
        <v>27.9</v>
      </c>
      <c r="J358" s="51">
        <v>113</v>
      </c>
      <c r="K358" s="52">
        <v>141</v>
      </c>
      <c r="L358" s="51"/>
    </row>
    <row r="359" spans="1:12" ht="27" thickBot="1" x14ac:dyDescent="0.35">
      <c r="A359" s="15"/>
      <c r="B359" s="16"/>
      <c r="C359" s="11"/>
      <c r="D359" s="7" t="s">
        <v>32</v>
      </c>
      <c r="E359" s="50" t="s">
        <v>57</v>
      </c>
      <c r="F359" s="51">
        <v>20</v>
      </c>
      <c r="G359" s="51">
        <v>1.54</v>
      </c>
      <c r="H359" s="51">
        <v>0.6</v>
      </c>
      <c r="I359" s="51">
        <v>9.9</v>
      </c>
      <c r="J359" s="51">
        <v>25.4</v>
      </c>
      <c r="K359" s="49" t="s">
        <v>48</v>
      </c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56</v>
      </c>
      <c r="F360" s="51">
        <v>30</v>
      </c>
      <c r="G360" s="51">
        <v>2.0699999999999998</v>
      </c>
      <c r="H360" s="51">
        <v>0.36</v>
      </c>
      <c r="I360" s="51">
        <v>14.8</v>
      </c>
      <c r="J360" s="51">
        <v>64.2</v>
      </c>
      <c r="K360" s="49" t="s">
        <v>48</v>
      </c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908</v>
      </c>
      <c r="G363" s="21">
        <f>SUM(G354:G362)</f>
        <v>39.409999999999997</v>
      </c>
      <c r="H363" s="21">
        <f>SUM(H354:H362)</f>
        <v>35.260000000000005</v>
      </c>
      <c r="I363" s="21">
        <f>SUM(I354:I362)</f>
        <v>92.600000000000009</v>
      </c>
      <c r="J363" s="21">
        <f>SUM(J354:J362)</f>
        <v>648.6</v>
      </c>
      <c r="K363" s="27"/>
      <c r="L363" s="21">
        <f t="shared" ref="L363" ca="1" si="235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36">SUM(G364:G367)</f>
        <v>0</v>
      </c>
      <c r="H368" s="21">
        <f t="shared" ref="H368" si="237">SUM(H364:H367)</f>
        <v>0</v>
      </c>
      <c r="I368" s="21">
        <f t="shared" ref="I368" si="238">SUM(I364:I367)</f>
        <v>0</v>
      </c>
      <c r="J368" s="21">
        <f t="shared" ref="J368" si="239">SUM(J364:J367)</f>
        <v>0</v>
      </c>
      <c r="K368" s="27"/>
      <c r="L368" s="21">
        <f t="shared" ref="L368" ca="1" si="240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125</v>
      </c>
      <c r="F369" s="51">
        <v>300</v>
      </c>
      <c r="G369" s="51">
        <v>18.899999999999999</v>
      </c>
      <c r="H369" s="51">
        <v>11.2</v>
      </c>
      <c r="I369" s="51">
        <v>23</v>
      </c>
      <c r="J369" s="51">
        <v>159</v>
      </c>
      <c r="K369" s="52">
        <v>117</v>
      </c>
      <c r="L369" s="51"/>
    </row>
    <row r="370" spans="1:12" ht="14.4" x14ac:dyDescent="0.3">
      <c r="A370" s="15"/>
      <c r="B370" s="16"/>
      <c r="C370" s="11"/>
      <c r="D370" s="7" t="s">
        <v>30</v>
      </c>
      <c r="E370" s="50" t="s">
        <v>126</v>
      </c>
      <c r="F370" s="51">
        <v>150</v>
      </c>
      <c r="G370" s="51">
        <v>1.3</v>
      </c>
      <c r="H370" s="51">
        <v>15.1</v>
      </c>
      <c r="I370" s="51">
        <v>12.3</v>
      </c>
      <c r="J370" s="51">
        <v>92</v>
      </c>
      <c r="K370" s="52">
        <v>10</v>
      </c>
      <c r="L370" s="51"/>
    </row>
    <row r="371" spans="1:12" ht="15" thickBot="1" x14ac:dyDescent="0.35">
      <c r="A371" s="15"/>
      <c r="B371" s="16"/>
      <c r="C371" s="11"/>
      <c r="D371" s="7" t="s">
        <v>31</v>
      </c>
      <c r="E371" s="50" t="s">
        <v>61</v>
      </c>
      <c r="F371" s="51">
        <v>207</v>
      </c>
      <c r="G371" s="51">
        <v>0.3</v>
      </c>
      <c r="H371" s="51">
        <v>0.1</v>
      </c>
      <c r="I371" s="51">
        <v>15.2</v>
      </c>
      <c r="J371" s="51">
        <v>62</v>
      </c>
      <c r="K371" s="52">
        <v>431</v>
      </c>
      <c r="L371" s="51"/>
    </row>
    <row r="372" spans="1:12" ht="15" thickBot="1" x14ac:dyDescent="0.35">
      <c r="A372" s="15"/>
      <c r="B372" s="16"/>
      <c r="C372" s="11"/>
      <c r="D372" s="7" t="s">
        <v>23</v>
      </c>
      <c r="E372" s="50" t="s">
        <v>62</v>
      </c>
      <c r="F372" s="51">
        <v>100</v>
      </c>
      <c r="G372" s="51">
        <v>6.9</v>
      </c>
      <c r="H372" s="51">
        <v>5.2</v>
      </c>
      <c r="I372" s="51">
        <v>56</v>
      </c>
      <c r="J372" s="51">
        <v>123</v>
      </c>
      <c r="K372" s="49" t="s">
        <v>48</v>
      </c>
      <c r="L372" s="51"/>
    </row>
    <row r="373" spans="1:12" ht="14.4" x14ac:dyDescent="0.3">
      <c r="A373" s="15"/>
      <c r="B373" s="16"/>
      <c r="C373" s="11"/>
      <c r="D373" s="6"/>
      <c r="E373" s="50" t="s">
        <v>127</v>
      </c>
      <c r="F373" s="51">
        <v>50</v>
      </c>
      <c r="G373" s="51">
        <v>0.1</v>
      </c>
      <c r="H373" s="51">
        <v>0.2</v>
      </c>
      <c r="I373" s="51">
        <v>16.5</v>
      </c>
      <c r="J373" s="51">
        <v>65</v>
      </c>
      <c r="K373" s="49" t="s">
        <v>48</v>
      </c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807</v>
      </c>
      <c r="G375" s="21">
        <f>SUM(G369:G374)</f>
        <v>27.5</v>
      </c>
      <c r="H375" s="21">
        <f>SUM(H369:H374)</f>
        <v>31.799999999999997</v>
      </c>
      <c r="I375" s="21">
        <f>SUM(I369:I374)</f>
        <v>123</v>
      </c>
      <c r="J375" s="21">
        <f>SUM(J369:J374)</f>
        <v>501</v>
      </c>
      <c r="K375" s="27"/>
      <c r="L375" s="21">
        <f t="shared" ref="L375" ca="1" si="24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2">SUM(G376:G381)</f>
        <v>0</v>
      </c>
      <c r="H382" s="21">
        <f t="shared" ref="H382" si="243">SUM(H376:H381)</f>
        <v>0</v>
      </c>
      <c r="I382" s="21">
        <f t="shared" ref="I382" si="244">SUM(I376:I381)</f>
        <v>0</v>
      </c>
      <c r="J382" s="21">
        <f t="shared" ref="J382" si="245">SUM(J376:J381)</f>
        <v>0</v>
      </c>
      <c r="K382" s="27"/>
      <c r="L382" s="21">
        <f t="shared" ref="L382" ca="1" si="246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2405</v>
      </c>
      <c r="G383" s="34">
        <f t="shared" ref="G383" si="247">G349+G353+G363+G368+G375+G382</f>
        <v>91.82</v>
      </c>
      <c r="H383" s="34">
        <f t="shared" ref="H383" si="248">H349+H353+H363+H368+H375+H382</f>
        <v>100.765</v>
      </c>
      <c r="I383" s="34">
        <f t="shared" ref="I383" si="249">I349+I353+I363+I368+I375+I382</f>
        <v>362.24</v>
      </c>
      <c r="J383" s="34">
        <f t="shared" ref="J383" si="250">J349+J353+J363+J368+J375+J382</f>
        <v>1628.3</v>
      </c>
      <c r="K383" s="35"/>
      <c r="L383" s="34">
        <f t="shared" ref="L383" ca="1" si="25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128</v>
      </c>
      <c r="F384" s="48">
        <v>205</v>
      </c>
      <c r="G384" s="48">
        <v>13.6</v>
      </c>
      <c r="H384" s="48">
        <v>16.600000000000001</v>
      </c>
      <c r="I384" s="48">
        <v>6.6</v>
      </c>
      <c r="J384" s="48">
        <v>231</v>
      </c>
      <c r="K384" s="49">
        <v>313</v>
      </c>
      <c r="L384" s="48"/>
    </row>
    <row r="385" spans="1:12" ht="14.4" x14ac:dyDescent="0.3">
      <c r="A385" s="25"/>
      <c r="B385" s="16"/>
      <c r="C385" s="11"/>
      <c r="D385" s="6"/>
      <c r="E385" s="50" t="s">
        <v>129</v>
      </c>
      <c r="F385" s="51">
        <v>150</v>
      </c>
      <c r="G385" s="51">
        <v>0.7</v>
      </c>
      <c r="H385" s="51">
        <v>10.1</v>
      </c>
      <c r="I385" s="51">
        <v>2.2999999999999998</v>
      </c>
      <c r="J385" s="51">
        <v>103</v>
      </c>
      <c r="K385" s="52">
        <v>26</v>
      </c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1.4</v>
      </c>
      <c r="H386" s="51">
        <v>1.6</v>
      </c>
      <c r="I386" s="51">
        <v>17.350000000000001</v>
      </c>
      <c r="J386" s="51">
        <v>89.32</v>
      </c>
      <c r="K386" s="52">
        <v>254</v>
      </c>
      <c r="L386" s="51"/>
    </row>
    <row r="387" spans="1:12" ht="15" thickBot="1" x14ac:dyDescent="0.35">
      <c r="A387" s="25"/>
      <c r="B387" s="16"/>
      <c r="C387" s="11"/>
      <c r="D387" s="7" t="s">
        <v>23</v>
      </c>
      <c r="E387" s="50" t="s">
        <v>50</v>
      </c>
      <c r="F387" s="51">
        <v>35</v>
      </c>
      <c r="G387" s="51">
        <v>4.9000000000000004</v>
      </c>
      <c r="H387" s="51">
        <v>7.4</v>
      </c>
      <c r="I387" s="51">
        <v>7.4</v>
      </c>
      <c r="J387" s="51">
        <v>116</v>
      </c>
      <c r="K387" s="52">
        <v>5</v>
      </c>
      <c r="L387" s="51"/>
    </row>
    <row r="388" spans="1:12" ht="15" thickBot="1" x14ac:dyDescent="0.35">
      <c r="A388" s="25"/>
      <c r="B388" s="16"/>
      <c r="C388" s="11"/>
      <c r="D388" s="7" t="s">
        <v>24</v>
      </c>
      <c r="E388" s="50" t="s">
        <v>130</v>
      </c>
      <c r="F388" s="51">
        <v>200</v>
      </c>
      <c r="G388" s="51">
        <v>1.4</v>
      </c>
      <c r="H388" s="51">
        <v>0.5</v>
      </c>
      <c r="I388" s="51">
        <v>18.600000000000001</v>
      </c>
      <c r="J388" s="51">
        <v>86</v>
      </c>
      <c r="K388" s="49" t="s">
        <v>48</v>
      </c>
      <c r="L388" s="51"/>
    </row>
    <row r="389" spans="1:12" ht="14.4" x14ac:dyDescent="0.3">
      <c r="A389" s="25"/>
      <c r="B389" s="16"/>
      <c r="C389" s="11"/>
      <c r="D389" s="6"/>
      <c r="E389" s="50" t="s">
        <v>92</v>
      </c>
      <c r="F389" s="51">
        <v>200</v>
      </c>
      <c r="G389" s="51">
        <v>6</v>
      </c>
      <c r="H389" s="51">
        <v>5.6</v>
      </c>
      <c r="I389" s="51">
        <v>3.4</v>
      </c>
      <c r="J389" s="51">
        <v>116</v>
      </c>
      <c r="K389" s="49" t="s">
        <v>48</v>
      </c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990</v>
      </c>
      <c r="G391" s="21">
        <f t="shared" ref="G391" si="252">SUM(G384:G390)</f>
        <v>28</v>
      </c>
      <c r="H391" s="21">
        <f t="shared" ref="H391" si="253">SUM(H384:H390)</f>
        <v>41.800000000000004</v>
      </c>
      <c r="I391" s="21">
        <f t="shared" ref="I391" si="254">SUM(I384:I390)</f>
        <v>55.65</v>
      </c>
      <c r="J391" s="21">
        <f t="shared" ref="J391" si="255">SUM(J384:J390)</f>
        <v>741.31999999999994</v>
      </c>
      <c r="K391" s="27"/>
      <c r="L391" s="21">
        <f t="shared" ref="L391:L433" si="256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7">SUM(G392:G394)</f>
        <v>0</v>
      </c>
      <c r="H395" s="21">
        <f t="shared" ref="H395" si="258">SUM(H392:H394)</f>
        <v>0</v>
      </c>
      <c r="I395" s="21">
        <f t="shared" ref="I395" si="259">SUM(I392:I394)</f>
        <v>0</v>
      </c>
      <c r="J395" s="21">
        <f t="shared" ref="J395" si="260">SUM(J392:J394)</f>
        <v>0</v>
      </c>
      <c r="K395" s="27"/>
      <c r="L395" s="21">
        <f t="shared" ref="L395" ca="1" si="26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135</v>
      </c>
      <c r="F396" s="51">
        <v>60</v>
      </c>
      <c r="G396" s="51">
        <v>6.3</v>
      </c>
      <c r="H396" s="51">
        <v>2.9</v>
      </c>
      <c r="I396" s="51">
        <v>43.2</v>
      </c>
      <c r="J396" s="51">
        <v>23.6</v>
      </c>
      <c r="K396" s="52">
        <v>4</v>
      </c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131</v>
      </c>
      <c r="F397" s="51">
        <v>278</v>
      </c>
      <c r="G397" s="51">
        <v>1.9</v>
      </c>
      <c r="H397" s="51">
        <v>6.3</v>
      </c>
      <c r="I397" s="51">
        <v>10</v>
      </c>
      <c r="J397" s="51">
        <v>104</v>
      </c>
      <c r="K397" s="52">
        <v>34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132</v>
      </c>
      <c r="F398" s="51">
        <v>80</v>
      </c>
      <c r="G398" s="51">
        <v>11.84</v>
      </c>
      <c r="H398" s="51">
        <v>2.2000000000000002</v>
      </c>
      <c r="I398" s="51">
        <v>7.97</v>
      </c>
      <c r="J398" s="51">
        <v>98.2</v>
      </c>
      <c r="K398" s="52">
        <v>161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133</v>
      </c>
      <c r="F399" s="51">
        <v>180</v>
      </c>
      <c r="G399" s="51">
        <v>3.7</v>
      </c>
      <c r="H399" s="51">
        <v>7.2</v>
      </c>
      <c r="I399" s="51">
        <v>27.6</v>
      </c>
      <c r="J399" s="51">
        <v>142.5</v>
      </c>
      <c r="K399" s="52">
        <v>206</v>
      </c>
      <c r="L399" s="51"/>
    </row>
    <row r="400" spans="1:12" ht="15" thickBot="1" x14ac:dyDescent="0.35">
      <c r="A400" s="25"/>
      <c r="B400" s="16"/>
      <c r="C400" s="11"/>
      <c r="D400" s="7" t="s">
        <v>31</v>
      </c>
      <c r="E400" s="50" t="s">
        <v>134</v>
      </c>
      <c r="F400" s="51">
        <v>200</v>
      </c>
      <c r="G400" s="51">
        <v>0.56000000000000005</v>
      </c>
      <c r="H400" s="51">
        <v>0</v>
      </c>
      <c r="I400" s="51">
        <v>27.89</v>
      </c>
      <c r="J400" s="51">
        <v>113.79</v>
      </c>
      <c r="K400" s="52">
        <v>283</v>
      </c>
      <c r="L400" s="51"/>
    </row>
    <row r="401" spans="1:12" ht="27" thickBot="1" x14ac:dyDescent="0.35">
      <c r="A401" s="25"/>
      <c r="B401" s="16"/>
      <c r="C401" s="11"/>
      <c r="D401" s="7" t="s">
        <v>32</v>
      </c>
      <c r="E401" s="50" t="s">
        <v>57</v>
      </c>
      <c r="F401" s="51">
        <v>20</v>
      </c>
      <c r="G401" s="51">
        <v>1.54</v>
      </c>
      <c r="H401" s="51">
        <v>0.6</v>
      </c>
      <c r="I401" s="51">
        <v>9.9</v>
      </c>
      <c r="J401" s="51">
        <v>25.4</v>
      </c>
      <c r="K401" s="49" t="s">
        <v>48</v>
      </c>
      <c r="L401" s="51"/>
    </row>
    <row r="402" spans="1:12" ht="15" thickBot="1" x14ac:dyDescent="0.35">
      <c r="A402" s="25"/>
      <c r="B402" s="16"/>
      <c r="C402" s="11"/>
      <c r="D402" s="7" t="s">
        <v>33</v>
      </c>
      <c r="E402" s="50" t="s">
        <v>56</v>
      </c>
      <c r="F402" s="51">
        <v>30</v>
      </c>
      <c r="G402" s="51">
        <v>4.1399999999999997</v>
      </c>
      <c r="H402" s="51">
        <v>0.72</v>
      </c>
      <c r="I402" s="51">
        <v>29.6</v>
      </c>
      <c r="J402" s="51">
        <v>128.4</v>
      </c>
      <c r="K402" s="49" t="s">
        <v>48</v>
      </c>
      <c r="L402" s="51"/>
    </row>
    <row r="403" spans="1:12" ht="14.4" x14ac:dyDescent="0.3">
      <c r="A403" s="25"/>
      <c r="B403" s="16"/>
      <c r="C403" s="11"/>
      <c r="D403" s="6"/>
      <c r="E403" s="50" t="s">
        <v>136</v>
      </c>
      <c r="F403" s="51">
        <v>25</v>
      </c>
      <c r="G403" s="51">
        <v>0.3</v>
      </c>
      <c r="H403" s="51">
        <v>5.0000000000000001E-3</v>
      </c>
      <c r="I403" s="51">
        <v>1.2</v>
      </c>
      <c r="J403" s="51">
        <v>7</v>
      </c>
      <c r="K403" s="49" t="s">
        <v>48</v>
      </c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873</v>
      </c>
      <c r="G405" s="21">
        <f t="shared" ref="G405" si="262">SUM(G396:G404)</f>
        <v>30.279999999999998</v>
      </c>
      <c r="H405" s="21">
        <f t="shared" ref="H405" si="263">SUM(H396:H404)</f>
        <v>19.924999999999997</v>
      </c>
      <c r="I405" s="21">
        <f t="shared" ref="I405" si="264">SUM(I396:I404)</f>
        <v>157.36000000000001</v>
      </c>
      <c r="J405" s="21">
        <f t="shared" ref="J405" si="265">SUM(J396:J404)</f>
        <v>642.89</v>
      </c>
      <c r="K405" s="27"/>
      <c r="L405" s="21">
        <f t="shared" ref="L405" ca="1" si="266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67">SUM(G406:G409)</f>
        <v>0</v>
      </c>
      <c r="H410" s="21">
        <f t="shared" ref="H410" si="268">SUM(H406:H409)</f>
        <v>0</v>
      </c>
      <c r="I410" s="21">
        <f t="shared" ref="I410" si="269">SUM(I406:I409)</f>
        <v>0</v>
      </c>
      <c r="J410" s="21">
        <f t="shared" ref="J410" si="270">SUM(J406:J409)</f>
        <v>0</v>
      </c>
      <c r="K410" s="27"/>
      <c r="L410" s="21">
        <f t="shared" ref="L410" ca="1" si="27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137</v>
      </c>
      <c r="F411" s="51">
        <v>205</v>
      </c>
      <c r="G411" s="51">
        <v>25.54</v>
      </c>
      <c r="H411" s="51">
        <v>28.51</v>
      </c>
      <c r="I411" s="51">
        <v>13.51</v>
      </c>
      <c r="J411" s="51">
        <v>410.83</v>
      </c>
      <c r="K411" s="52">
        <v>446</v>
      </c>
      <c r="L411" s="51"/>
    </row>
    <row r="412" spans="1:12" ht="15" thickBot="1" x14ac:dyDescent="0.35">
      <c r="A412" s="25"/>
      <c r="B412" s="16"/>
      <c r="C412" s="11"/>
      <c r="D412" s="7" t="s">
        <v>30</v>
      </c>
      <c r="E412" s="50" t="s">
        <v>138</v>
      </c>
      <c r="F412" s="51">
        <v>150</v>
      </c>
      <c r="G412" s="51">
        <v>2.1</v>
      </c>
      <c r="H412" s="51">
        <v>7.5</v>
      </c>
      <c r="I412" s="51">
        <v>10</v>
      </c>
      <c r="J412" s="51">
        <v>75.349999999999994</v>
      </c>
      <c r="K412" s="52">
        <v>23</v>
      </c>
      <c r="L412" s="51"/>
    </row>
    <row r="413" spans="1:12" ht="15" thickBot="1" x14ac:dyDescent="0.35">
      <c r="A413" s="25"/>
      <c r="B413" s="16"/>
      <c r="C413" s="11"/>
      <c r="D413" s="7" t="s">
        <v>31</v>
      </c>
      <c r="E413" s="50" t="s">
        <v>55</v>
      </c>
      <c r="F413" s="51">
        <v>250</v>
      </c>
      <c r="G413" s="51">
        <v>1</v>
      </c>
      <c r="H413" s="51">
        <v>0</v>
      </c>
      <c r="I413" s="51">
        <v>18.2</v>
      </c>
      <c r="J413" s="51">
        <v>76</v>
      </c>
      <c r="K413" s="49" t="s">
        <v>48</v>
      </c>
      <c r="L413" s="51"/>
    </row>
    <row r="414" spans="1:12" ht="15" thickBot="1" x14ac:dyDescent="0.35">
      <c r="A414" s="25"/>
      <c r="B414" s="16"/>
      <c r="C414" s="11"/>
      <c r="D414" s="7" t="s">
        <v>23</v>
      </c>
      <c r="E414" s="50" t="s">
        <v>56</v>
      </c>
      <c r="F414" s="51">
        <v>30</v>
      </c>
      <c r="G414" s="51">
        <v>2</v>
      </c>
      <c r="H414" s="51">
        <v>0.36</v>
      </c>
      <c r="I414" s="51">
        <v>14.8</v>
      </c>
      <c r="J414" s="51">
        <v>64.2</v>
      </c>
      <c r="K414" s="49" t="s">
        <v>48</v>
      </c>
      <c r="L414" s="51"/>
    </row>
    <row r="415" spans="1:12" ht="14.4" x14ac:dyDescent="0.3">
      <c r="A415" s="25"/>
      <c r="B415" s="16"/>
      <c r="C415" s="11"/>
      <c r="D415" s="6"/>
      <c r="E415" s="50" t="s">
        <v>62</v>
      </c>
      <c r="F415" s="51">
        <v>100</v>
      </c>
      <c r="G415" s="51">
        <v>6.9</v>
      </c>
      <c r="H415" s="51">
        <v>5.2</v>
      </c>
      <c r="I415" s="51">
        <v>64.900000000000006</v>
      </c>
      <c r="J415" s="51">
        <v>325</v>
      </c>
      <c r="K415" s="49" t="s">
        <v>48</v>
      </c>
      <c r="L415" s="51"/>
    </row>
    <row r="416" spans="1:12" ht="14.4" x14ac:dyDescent="0.3">
      <c r="A416" s="25"/>
      <c r="B416" s="16"/>
      <c r="C416" s="11"/>
      <c r="D416" s="6"/>
      <c r="E416" s="50" t="s">
        <v>76</v>
      </c>
      <c r="F416" s="51">
        <v>250</v>
      </c>
      <c r="G416" s="51">
        <v>8.5</v>
      </c>
      <c r="H416" s="51">
        <v>6.2</v>
      </c>
      <c r="I416" s="51">
        <v>36</v>
      </c>
      <c r="J416" s="51">
        <v>235</v>
      </c>
      <c r="K416" s="52">
        <v>251</v>
      </c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985</v>
      </c>
      <c r="G417" s="21">
        <f t="shared" ref="G417" si="272">SUM(G411:G416)</f>
        <v>46.04</v>
      </c>
      <c r="H417" s="21">
        <f t="shared" ref="H417" si="273">SUM(H411:H416)</f>
        <v>47.77000000000001</v>
      </c>
      <c r="I417" s="21">
        <f t="shared" ref="I417" si="274">SUM(I411:I416)</f>
        <v>157.41</v>
      </c>
      <c r="J417" s="21">
        <f t="shared" ref="J417" si="275">SUM(J411:J416)</f>
        <v>1186.3800000000001</v>
      </c>
      <c r="K417" s="27"/>
      <c r="L417" s="21">
        <f t="shared" ref="L417" ca="1" si="276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77">SUM(G418:G423)</f>
        <v>0</v>
      </c>
      <c r="H424" s="21">
        <f t="shared" ref="H424" si="278">SUM(H418:H423)</f>
        <v>0</v>
      </c>
      <c r="I424" s="21">
        <f t="shared" ref="I424" si="279">SUM(I418:I423)</f>
        <v>0</v>
      </c>
      <c r="J424" s="21">
        <f t="shared" ref="J424" si="280">SUM(J418:J423)</f>
        <v>0</v>
      </c>
      <c r="K424" s="27"/>
      <c r="L424" s="21">
        <f t="shared" ref="L424" ca="1" si="281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2848</v>
      </c>
      <c r="G425" s="34">
        <f t="shared" ref="G425" si="282">G391+G395+G405+G410+G417+G424</f>
        <v>104.32</v>
      </c>
      <c r="H425" s="34">
        <f t="shared" ref="H425" si="283">H391+H395+H405+H410+H417+H424</f>
        <v>109.495</v>
      </c>
      <c r="I425" s="34">
        <f t="shared" ref="I425" si="284">I391+I395+I405+I410+I417+I424</f>
        <v>370.42</v>
      </c>
      <c r="J425" s="34">
        <f t="shared" ref="J425" si="285">J391+J395+J405+J410+J417+J424</f>
        <v>2570.59</v>
      </c>
      <c r="K425" s="35"/>
      <c r="L425" s="34">
        <f t="shared" ref="L425" ca="1" si="286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139</v>
      </c>
      <c r="F426" s="48">
        <v>205</v>
      </c>
      <c r="G426" s="48">
        <v>6.33</v>
      </c>
      <c r="H426" s="48">
        <v>8.9</v>
      </c>
      <c r="I426" s="48">
        <v>8.3000000000000007</v>
      </c>
      <c r="J426" s="48">
        <v>207.39</v>
      </c>
      <c r="K426" s="49">
        <v>93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thickBot="1" x14ac:dyDescent="0.35">
      <c r="A428" s="25"/>
      <c r="B428" s="16"/>
      <c r="C428" s="11"/>
      <c r="D428" s="7" t="s">
        <v>22</v>
      </c>
      <c r="E428" s="50" t="s">
        <v>111</v>
      </c>
      <c r="F428" s="51">
        <v>200</v>
      </c>
      <c r="G428" s="51">
        <v>2.79</v>
      </c>
      <c r="H428" s="51">
        <v>2.5499999999999998</v>
      </c>
      <c r="I428" s="51">
        <v>13.27</v>
      </c>
      <c r="J428" s="51">
        <v>87.25</v>
      </c>
      <c r="K428" s="52">
        <v>262</v>
      </c>
      <c r="L428" s="51"/>
    </row>
    <row r="429" spans="1:12" ht="15" thickBot="1" x14ac:dyDescent="0.35">
      <c r="A429" s="25"/>
      <c r="B429" s="16"/>
      <c r="C429" s="11"/>
      <c r="D429" s="7" t="s">
        <v>23</v>
      </c>
      <c r="E429" s="50" t="s">
        <v>50</v>
      </c>
      <c r="F429" s="51">
        <v>35</v>
      </c>
      <c r="G429" s="51">
        <v>4.5</v>
      </c>
      <c r="H429" s="51">
        <v>3.7</v>
      </c>
      <c r="I429" s="51">
        <v>60.1</v>
      </c>
      <c r="J429" s="51">
        <v>123</v>
      </c>
      <c r="K429" s="49" t="s">
        <v>48</v>
      </c>
      <c r="L429" s="51"/>
    </row>
    <row r="430" spans="1:12" ht="15" thickBot="1" x14ac:dyDescent="0.35">
      <c r="A430" s="25"/>
      <c r="B430" s="16"/>
      <c r="C430" s="11"/>
      <c r="D430" s="7" t="s">
        <v>24</v>
      </c>
      <c r="E430" s="50" t="s">
        <v>77</v>
      </c>
      <c r="F430" s="51">
        <v>100</v>
      </c>
      <c r="G430" s="51">
        <v>0.74</v>
      </c>
      <c r="H430" s="51">
        <v>0.28000000000000003</v>
      </c>
      <c r="I430" s="51">
        <v>9.4</v>
      </c>
      <c r="J430" s="51">
        <v>43.6</v>
      </c>
      <c r="K430" s="49" t="s">
        <v>48</v>
      </c>
      <c r="L430" s="51"/>
    </row>
    <row r="431" spans="1:12" ht="15" thickBot="1" x14ac:dyDescent="0.35">
      <c r="A431" s="25"/>
      <c r="B431" s="16"/>
      <c r="C431" s="11"/>
      <c r="D431" s="6"/>
      <c r="E431" s="50" t="s">
        <v>73</v>
      </c>
      <c r="F431" s="51">
        <v>42</v>
      </c>
      <c r="G431" s="51">
        <v>6.9</v>
      </c>
      <c r="H431" s="51">
        <v>3.2</v>
      </c>
      <c r="I431" s="51">
        <v>60.1</v>
      </c>
      <c r="J431" s="51">
        <v>123</v>
      </c>
      <c r="K431" s="49" t="s">
        <v>48</v>
      </c>
      <c r="L431" s="51"/>
    </row>
    <row r="432" spans="1:12" ht="14.4" x14ac:dyDescent="0.3">
      <c r="A432" s="25"/>
      <c r="B432" s="16"/>
      <c r="C432" s="11"/>
      <c r="D432" s="6"/>
      <c r="E432" s="50" t="s">
        <v>92</v>
      </c>
      <c r="F432" s="51">
        <v>200</v>
      </c>
      <c r="G432" s="51">
        <v>6</v>
      </c>
      <c r="H432" s="51">
        <v>5.6</v>
      </c>
      <c r="I432" s="51">
        <v>3.4</v>
      </c>
      <c r="J432" s="51">
        <v>116</v>
      </c>
      <c r="K432" s="49" t="s">
        <v>48</v>
      </c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782</v>
      </c>
      <c r="G433" s="21">
        <f t="shared" ref="G433" si="287">SUM(G426:G432)</f>
        <v>27.26</v>
      </c>
      <c r="H433" s="21">
        <f t="shared" ref="H433" si="288">SUM(H426:H432)</f>
        <v>24.229999999999997</v>
      </c>
      <c r="I433" s="21">
        <f t="shared" ref="I433" si="289">SUM(I426:I432)</f>
        <v>154.57000000000002</v>
      </c>
      <c r="J433" s="21">
        <f t="shared" ref="J433" si="290">SUM(J426:J432)</f>
        <v>700.24</v>
      </c>
      <c r="K433" s="27"/>
      <c r="L433" s="21">
        <f t="shared" si="256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1">SUM(G434:G436)</f>
        <v>0</v>
      </c>
      <c r="H437" s="21">
        <f t="shared" ref="H437" si="292">SUM(H434:H436)</f>
        <v>0</v>
      </c>
      <c r="I437" s="21">
        <f t="shared" ref="I437" si="293">SUM(I434:I436)</f>
        <v>0</v>
      </c>
      <c r="J437" s="21">
        <f t="shared" ref="J437" si="294">SUM(J434:J436)</f>
        <v>0</v>
      </c>
      <c r="K437" s="27"/>
      <c r="L437" s="21">
        <f t="shared" ref="L437" ca="1" si="295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69</v>
      </c>
      <c r="F438" s="51">
        <v>150</v>
      </c>
      <c r="G438" s="51">
        <v>1.3</v>
      </c>
      <c r="H438" s="51">
        <v>15</v>
      </c>
      <c r="I438" s="51">
        <v>4.3</v>
      </c>
      <c r="J438" s="51">
        <v>159</v>
      </c>
      <c r="K438" s="52">
        <v>23</v>
      </c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140</v>
      </c>
      <c r="F439" s="51">
        <v>253</v>
      </c>
      <c r="G439" s="51">
        <v>8.6</v>
      </c>
      <c r="H439" s="51">
        <v>4.0999999999999996</v>
      </c>
      <c r="I439" s="51">
        <v>6.7</v>
      </c>
      <c r="J439" s="51">
        <v>116.2</v>
      </c>
      <c r="K439" s="52">
        <v>41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141</v>
      </c>
      <c r="F440" s="51">
        <v>100</v>
      </c>
      <c r="G440" s="51">
        <v>15.3</v>
      </c>
      <c r="H440" s="51">
        <v>6.4</v>
      </c>
      <c r="I440" s="51">
        <v>7.7</v>
      </c>
      <c r="J440" s="51">
        <v>180</v>
      </c>
      <c r="K440" s="52">
        <v>280</v>
      </c>
      <c r="L440" s="51"/>
    </row>
    <row r="441" spans="1:12" ht="15" thickBot="1" x14ac:dyDescent="0.35">
      <c r="A441" s="25"/>
      <c r="B441" s="16"/>
      <c r="C441" s="11"/>
      <c r="D441" s="7" t="s">
        <v>30</v>
      </c>
      <c r="E441" s="50" t="s">
        <v>142</v>
      </c>
      <c r="F441" s="51">
        <v>180</v>
      </c>
      <c r="G441" s="51">
        <v>6.05</v>
      </c>
      <c r="H441" s="51">
        <v>8.4</v>
      </c>
      <c r="I441" s="51">
        <v>27</v>
      </c>
      <c r="J441" s="51">
        <v>299</v>
      </c>
      <c r="K441" s="52">
        <v>78</v>
      </c>
      <c r="L441" s="51"/>
    </row>
    <row r="442" spans="1:12" ht="15" thickBot="1" x14ac:dyDescent="0.35">
      <c r="A442" s="25"/>
      <c r="B442" s="16"/>
      <c r="C442" s="11"/>
      <c r="D442" s="7" t="s">
        <v>31</v>
      </c>
      <c r="E442" s="50" t="s">
        <v>55</v>
      </c>
      <c r="F442" s="51">
        <v>250</v>
      </c>
      <c r="G442" s="51">
        <v>1.2</v>
      </c>
      <c r="H442" s="51">
        <v>0</v>
      </c>
      <c r="I442" s="51">
        <v>22.7</v>
      </c>
      <c r="J442" s="51">
        <v>95</v>
      </c>
      <c r="K442" s="49" t="s">
        <v>48</v>
      </c>
      <c r="L442" s="51"/>
    </row>
    <row r="443" spans="1:12" ht="15" thickBot="1" x14ac:dyDescent="0.3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49"/>
      <c r="L443" s="51"/>
    </row>
    <row r="444" spans="1:12" ht="15" thickBot="1" x14ac:dyDescent="0.35">
      <c r="A444" s="25"/>
      <c r="B444" s="16"/>
      <c r="C444" s="11"/>
      <c r="D444" s="7" t="s">
        <v>33</v>
      </c>
      <c r="E444" s="50" t="s">
        <v>56</v>
      </c>
      <c r="F444" s="51">
        <v>30</v>
      </c>
      <c r="G444" s="51">
        <v>4.1399999999999997</v>
      </c>
      <c r="H444" s="51">
        <v>0.72</v>
      </c>
      <c r="I444" s="51">
        <v>19.600000000000001</v>
      </c>
      <c r="J444" s="51">
        <v>42.8</v>
      </c>
      <c r="K444" s="49" t="s">
        <v>48</v>
      </c>
      <c r="L444" s="51"/>
    </row>
    <row r="445" spans="1:12" ht="14.4" x14ac:dyDescent="0.3">
      <c r="A445" s="25"/>
      <c r="B445" s="16"/>
      <c r="C445" s="11"/>
      <c r="D445" s="6"/>
      <c r="E445" s="50" t="s">
        <v>62</v>
      </c>
      <c r="F445" s="51">
        <v>100</v>
      </c>
      <c r="G445" s="51">
        <v>6.9</v>
      </c>
      <c r="H445" s="51">
        <v>5.2</v>
      </c>
      <c r="I445" s="51">
        <v>64.900000000000006</v>
      </c>
      <c r="J445" s="51">
        <v>325</v>
      </c>
      <c r="K445" s="49" t="s">
        <v>48</v>
      </c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1063</v>
      </c>
      <c r="G447" s="21">
        <f t="shared" ref="G447" si="296">SUM(G438:G446)</f>
        <v>43.49</v>
      </c>
      <c r="H447" s="21">
        <f t="shared" ref="H447" si="297">SUM(H438:H446)</f>
        <v>39.82</v>
      </c>
      <c r="I447" s="21">
        <f t="shared" ref="I447" si="298">SUM(I438:I446)</f>
        <v>152.9</v>
      </c>
      <c r="J447" s="21">
        <f t="shared" ref="J447" si="299">SUM(J438:J446)</f>
        <v>1217</v>
      </c>
      <c r="K447" s="27"/>
      <c r="L447" s="21">
        <f t="shared" ref="L447" ca="1" si="300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1">SUM(G448:G451)</f>
        <v>0</v>
      </c>
      <c r="H452" s="21">
        <f t="shared" ref="H452" si="302">SUM(H448:H451)</f>
        <v>0</v>
      </c>
      <c r="I452" s="21">
        <f t="shared" ref="I452" si="303">SUM(I448:I451)</f>
        <v>0</v>
      </c>
      <c r="J452" s="21">
        <f t="shared" ref="J452" si="304">SUM(J448:J451)</f>
        <v>0</v>
      </c>
      <c r="K452" s="27"/>
      <c r="L452" s="21">
        <f t="shared" ref="L452" ca="1" si="305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143</v>
      </c>
      <c r="F453" s="51">
        <v>250</v>
      </c>
      <c r="G453" s="51">
        <v>9.6</v>
      </c>
      <c r="H453" s="51">
        <v>11.1</v>
      </c>
      <c r="I453" s="51">
        <v>6.2</v>
      </c>
      <c r="J453" s="51">
        <v>168</v>
      </c>
      <c r="K453" s="52">
        <v>306</v>
      </c>
      <c r="L453" s="51"/>
    </row>
    <row r="454" spans="1:12" ht="26.4" x14ac:dyDescent="0.3">
      <c r="A454" s="25"/>
      <c r="B454" s="16"/>
      <c r="C454" s="11"/>
      <c r="D454" s="7" t="s">
        <v>30</v>
      </c>
      <c r="E454" s="50" t="s">
        <v>144</v>
      </c>
      <c r="F454" s="51">
        <v>150</v>
      </c>
      <c r="G454" s="51">
        <v>2.2000000000000002</v>
      </c>
      <c r="H454" s="51">
        <v>12.9</v>
      </c>
      <c r="I454" s="51">
        <v>7.3</v>
      </c>
      <c r="J454" s="51">
        <v>244</v>
      </c>
      <c r="K454" s="52">
        <v>20</v>
      </c>
      <c r="L454" s="51"/>
    </row>
    <row r="455" spans="1:12" ht="15" thickBot="1" x14ac:dyDescent="0.35">
      <c r="A455" s="25"/>
      <c r="B455" s="16"/>
      <c r="C455" s="11"/>
      <c r="D455" s="7" t="s">
        <v>31</v>
      </c>
      <c r="E455" s="50" t="s">
        <v>101</v>
      </c>
      <c r="F455" s="51">
        <v>200</v>
      </c>
      <c r="G455" s="51">
        <v>0.12</v>
      </c>
      <c r="H455" s="51">
        <v>0</v>
      </c>
      <c r="I455" s="51">
        <v>12.04</v>
      </c>
      <c r="J455" s="51">
        <v>28.6</v>
      </c>
      <c r="K455" s="52">
        <v>263</v>
      </c>
      <c r="L455" s="51"/>
    </row>
    <row r="456" spans="1:12" ht="15" thickBot="1" x14ac:dyDescent="0.35">
      <c r="A456" s="25"/>
      <c r="B456" s="16"/>
      <c r="C456" s="11"/>
      <c r="D456" s="7" t="s">
        <v>23</v>
      </c>
      <c r="E456" s="50" t="s">
        <v>56</v>
      </c>
      <c r="F456" s="51">
        <v>20</v>
      </c>
      <c r="G456" s="51">
        <v>1.3</v>
      </c>
      <c r="H456" s="51">
        <v>0.17</v>
      </c>
      <c r="I456" s="51">
        <v>9.8000000000000007</v>
      </c>
      <c r="J456" s="51">
        <v>42.8</v>
      </c>
      <c r="K456" s="49" t="s">
        <v>48</v>
      </c>
      <c r="L456" s="51"/>
    </row>
    <row r="457" spans="1:12" ht="15" thickBot="1" x14ac:dyDescent="0.35">
      <c r="A457" s="25"/>
      <c r="B457" s="16"/>
      <c r="C457" s="11"/>
      <c r="D457" s="6"/>
      <c r="E457" s="50" t="s">
        <v>51</v>
      </c>
      <c r="F457" s="51">
        <v>150</v>
      </c>
      <c r="G457" s="51">
        <v>1.1000000000000001</v>
      </c>
      <c r="H457" s="51">
        <v>0.4</v>
      </c>
      <c r="I457" s="51">
        <v>14</v>
      </c>
      <c r="J457" s="51">
        <v>65</v>
      </c>
      <c r="K457" s="49" t="s">
        <v>48</v>
      </c>
      <c r="L457" s="51"/>
    </row>
    <row r="458" spans="1:12" ht="14.4" x14ac:dyDescent="0.3">
      <c r="A458" s="25"/>
      <c r="B458" s="16"/>
      <c r="C458" s="11"/>
      <c r="D458" s="6"/>
      <c r="E458" s="50" t="s">
        <v>58</v>
      </c>
      <c r="F458" s="51">
        <v>80</v>
      </c>
      <c r="G458" s="51">
        <v>6.9</v>
      </c>
      <c r="H458" s="51">
        <v>5.2</v>
      </c>
      <c r="I458" s="51">
        <v>34</v>
      </c>
      <c r="J458" s="51">
        <v>325</v>
      </c>
      <c r="K458" s="49" t="s">
        <v>48</v>
      </c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850</v>
      </c>
      <c r="G459" s="21">
        <f t="shared" ref="G459" si="306">SUM(G453:G458)</f>
        <v>21.22</v>
      </c>
      <c r="H459" s="21">
        <f t="shared" ref="H459" si="307">SUM(H453:H458)</f>
        <v>29.77</v>
      </c>
      <c r="I459" s="21">
        <f t="shared" ref="I459" si="308">SUM(I453:I458)</f>
        <v>83.34</v>
      </c>
      <c r="J459" s="21">
        <f t="shared" ref="J459" si="309">SUM(J453:J458)</f>
        <v>873.40000000000009</v>
      </c>
      <c r="K459" s="27"/>
      <c r="L459" s="21">
        <f t="shared" ref="L459" ca="1" si="310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1">SUM(G460:G465)</f>
        <v>0</v>
      </c>
      <c r="H466" s="21">
        <f t="shared" ref="H466" si="312">SUM(H460:H465)</f>
        <v>0</v>
      </c>
      <c r="I466" s="21">
        <f t="shared" ref="I466" si="313">SUM(I460:I465)</f>
        <v>0</v>
      </c>
      <c r="J466" s="21">
        <f t="shared" ref="J466" si="314">SUM(J460:J465)</f>
        <v>0</v>
      </c>
      <c r="K466" s="27"/>
      <c r="L466" s="21">
        <f t="shared" ref="L466" ca="1" si="315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2695</v>
      </c>
      <c r="G467" s="34">
        <f t="shared" ref="G467" si="316">G433+G437+G447+G452+G459+G466</f>
        <v>91.97</v>
      </c>
      <c r="H467" s="34">
        <f t="shared" ref="H467" si="317">H433+H437+H447+H452+H459+H466</f>
        <v>93.82</v>
      </c>
      <c r="I467" s="34">
        <f t="shared" ref="I467" si="318">I433+I437+I447+I452+I459+I466</f>
        <v>390.81000000000006</v>
      </c>
      <c r="J467" s="34">
        <f t="shared" ref="J467" si="319">J433+J437+J447+J452+J459+J466</f>
        <v>2790.6400000000003</v>
      </c>
      <c r="K467" s="35"/>
      <c r="L467" s="34">
        <f t="shared" ref="L467" ca="1" si="320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67</v>
      </c>
      <c r="F468" s="48">
        <v>130</v>
      </c>
      <c r="G468" s="48">
        <v>13.4</v>
      </c>
      <c r="H468" s="48">
        <v>9.6</v>
      </c>
      <c r="I468" s="48">
        <v>5.9</v>
      </c>
      <c r="J468" s="48">
        <v>163</v>
      </c>
      <c r="K468" s="49">
        <v>256</v>
      </c>
      <c r="L468" s="48"/>
    </row>
    <row r="469" spans="1:12" ht="14.4" x14ac:dyDescent="0.3">
      <c r="A469" s="25"/>
      <c r="B469" s="16"/>
      <c r="C469" s="11"/>
      <c r="D469" s="6"/>
      <c r="E469" s="50" t="s">
        <v>145</v>
      </c>
      <c r="F469" s="51">
        <v>180</v>
      </c>
      <c r="G469" s="51">
        <v>3.6</v>
      </c>
      <c r="H469" s="51">
        <v>4.5999999999999996</v>
      </c>
      <c r="I469" s="51">
        <v>37.700000000000003</v>
      </c>
      <c r="J469" s="51">
        <v>206</v>
      </c>
      <c r="K469" s="52">
        <v>181</v>
      </c>
      <c r="L469" s="51"/>
    </row>
    <row r="470" spans="1:12" ht="15" thickBot="1" x14ac:dyDescent="0.35">
      <c r="A470" s="25"/>
      <c r="B470" s="16"/>
      <c r="C470" s="11"/>
      <c r="D470" s="7" t="s">
        <v>22</v>
      </c>
      <c r="E470" s="50" t="s">
        <v>49</v>
      </c>
      <c r="F470" s="51">
        <v>200</v>
      </c>
      <c r="G470" s="51">
        <v>3.77</v>
      </c>
      <c r="H470" s="51">
        <v>3.93</v>
      </c>
      <c r="I470" s="51">
        <v>25.95</v>
      </c>
      <c r="J470" s="51">
        <v>153.91999999999999</v>
      </c>
      <c r="K470" s="52">
        <v>248</v>
      </c>
      <c r="L470" s="51"/>
    </row>
    <row r="471" spans="1:12" ht="15" thickBot="1" x14ac:dyDescent="0.35">
      <c r="A471" s="25"/>
      <c r="B471" s="16"/>
      <c r="C471" s="11"/>
      <c r="D471" s="7" t="s">
        <v>23</v>
      </c>
      <c r="E471" s="50" t="s">
        <v>56</v>
      </c>
      <c r="F471" s="51">
        <v>20</v>
      </c>
      <c r="G471" s="51">
        <v>1.3</v>
      </c>
      <c r="H471" s="51">
        <v>0.17</v>
      </c>
      <c r="I471" s="51">
        <v>9.8000000000000007</v>
      </c>
      <c r="J471" s="51">
        <v>42.8</v>
      </c>
      <c r="K471" s="49" t="s">
        <v>48</v>
      </c>
      <c r="L471" s="51"/>
    </row>
    <row r="472" spans="1:12" ht="14.4" x14ac:dyDescent="0.3">
      <c r="A472" s="25"/>
      <c r="B472" s="16"/>
      <c r="C472" s="11"/>
      <c r="D472" s="7" t="s">
        <v>24</v>
      </c>
      <c r="E472" s="50" t="s">
        <v>51</v>
      </c>
      <c r="F472" s="51">
        <v>175</v>
      </c>
      <c r="G472" s="51">
        <v>1.9</v>
      </c>
      <c r="H472" s="51">
        <v>0.7</v>
      </c>
      <c r="I472" s="51">
        <v>24.5</v>
      </c>
      <c r="J472" s="51">
        <v>113</v>
      </c>
      <c r="K472" s="49" t="s">
        <v>48</v>
      </c>
      <c r="L472" s="51"/>
    </row>
    <row r="473" spans="1:12" ht="15" thickBot="1" x14ac:dyDescent="0.35">
      <c r="A473" s="25"/>
      <c r="B473" s="16"/>
      <c r="C473" s="11"/>
      <c r="D473" s="6"/>
      <c r="E473" s="50" t="s">
        <v>146</v>
      </c>
      <c r="F473" s="51">
        <v>150</v>
      </c>
      <c r="G473" s="51">
        <v>1.6</v>
      </c>
      <c r="H473" s="51">
        <v>15.1</v>
      </c>
      <c r="I473" s="51">
        <v>5.5</v>
      </c>
      <c r="J473" s="51">
        <v>165</v>
      </c>
      <c r="K473" s="52">
        <v>28</v>
      </c>
      <c r="L473" s="51"/>
    </row>
    <row r="474" spans="1:12" ht="14.4" x14ac:dyDescent="0.3">
      <c r="A474" s="25"/>
      <c r="B474" s="16"/>
      <c r="C474" s="11"/>
      <c r="D474" s="6"/>
      <c r="E474" s="50" t="s">
        <v>62</v>
      </c>
      <c r="F474" s="51">
        <v>100</v>
      </c>
      <c r="G474" s="51">
        <v>6.9</v>
      </c>
      <c r="H474" s="51">
        <v>5.2</v>
      </c>
      <c r="I474" s="51">
        <v>64.900000000000006</v>
      </c>
      <c r="J474" s="51">
        <v>325</v>
      </c>
      <c r="K474" s="49" t="s">
        <v>48</v>
      </c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955</v>
      </c>
      <c r="G475" s="21">
        <f t="shared" ref="G475" si="321">SUM(G468:G474)</f>
        <v>32.47</v>
      </c>
      <c r="H475" s="21">
        <f t="shared" ref="H475" si="322">SUM(H468:H474)</f>
        <v>39.300000000000004</v>
      </c>
      <c r="I475" s="21">
        <f t="shared" ref="I475" si="323">SUM(I468:I474)</f>
        <v>174.25</v>
      </c>
      <c r="J475" s="21">
        <f t="shared" ref="J475" si="324">SUM(J468:J474)</f>
        <v>1168.7199999999998</v>
      </c>
      <c r="K475" s="27"/>
      <c r="L475" s="21">
        <f t="shared" ref="L475:L517" si="325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6">SUM(G476:G478)</f>
        <v>0</v>
      </c>
      <c r="H479" s="21">
        <f t="shared" ref="H479" si="327">SUM(H476:H478)</f>
        <v>0</v>
      </c>
      <c r="I479" s="21">
        <f t="shared" ref="I479" si="328">SUM(I476:I478)</f>
        <v>0</v>
      </c>
      <c r="J479" s="21">
        <f t="shared" ref="J479" si="329">SUM(J476:J478)</f>
        <v>0</v>
      </c>
      <c r="K479" s="27"/>
      <c r="L479" s="21">
        <f t="shared" ref="L479" ca="1" si="330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147</v>
      </c>
      <c r="F480" s="51">
        <v>150</v>
      </c>
      <c r="G480" s="51">
        <v>1.6</v>
      </c>
      <c r="H480" s="51">
        <v>15.1</v>
      </c>
      <c r="I480" s="51">
        <v>4.3</v>
      </c>
      <c r="J480" s="51">
        <v>116</v>
      </c>
      <c r="K480" s="52">
        <v>33</v>
      </c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148</v>
      </c>
      <c r="F481" s="51">
        <v>278</v>
      </c>
      <c r="G481" s="51">
        <v>3.1</v>
      </c>
      <c r="H481" s="51">
        <v>5.6</v>
      </c>
      <c r="I481" s="51">
        <v>5.2</v>
      </c>
      <c r="J481" s="51">
        <v>84</v>
      </c>
      <c r="K481" s="52">
        <v>85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149</v>
      </c>
      <c r="F482" s="51">
        <v>250</v>
      </c>
      <c r="G482" s="51">
        <v>15</v>
      </c>
      <c r="H482" s="51">
        <v>10</v>
      </c>
      <c r="I482" s="51">
        <v>14</v>
      </c>
      <c r="J482" s="51">
        <v>207</v>
      </c>
      <c r="K482" s="52">
        <v>309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thickBot="1" x14ac:dyDescent="0.35">
      <c r="A484" s="25"/>
      <c r="B484" s="16"/>
      <c r="C484" s="11"/>
      <c r="D484" s="7" t="s">
        <v>31</v>
      </c>
      <c r="E484" s="50" t="s">
        <v>72</v>
      </c>
      <c r="F484" s="51">
        <v>250</v>
      </c>
      <c r="G484" s="51">
        <v>0.2</v>
      </c>
      <c r="H484" s="51">
        <v>0</v>
      </c>
      <c r="I484" s="51">
        <v>19</v>
      </c>
      <c r="J484" s="51">
        <v>75.7</v>
      </c>
      <c r="K484" s="52">
        <v>240</v>
      </c>
      <c r="L484" s="51"/>
    </row>
    <row r="485" spans="1:12" ht="27" thickBot="1" x14ac:dyDescent="0.35">
      <c r="A485" s="25"/>
      <c r="B485" s="16"/>
      <c r="C485" s="11"/>
      <c r="D485" s="7" t="s">
        <v>32</v>
      </c>
      <c r="E485" s="50" t="s">
        <v>57</v>
      </c>
      <c r="F485" s="51">
        <v>20</v>
      </c>
      <c r="G485" s="51">
        <v>1.54</v>
      </c>
      <c r="H485" s="51">
        <v>0.6</v>
      </c>
      <c r="I485" s="51">
        <v>9.9</v>
      </c>
      <c r="J485" s="51">
        <v>25.4</v>
      </c>
      <c r="K485" s="49" t="s">
        <v>48</v>
      </c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56</v>
      </c>
      <c r="F486" s="51">
        <v>30</v>
      </c>
      <c r="G486" s="51">
        <v>4.1399999999999997</v>
      </c>
      <c r="H486" s="51">
        <v>0.72</v>
      </c>
      <c r="I486" s="51">
        <v>29.6</v>
      </c>
      <c r="J486" s="51">
        <v>128.4</v>
      </c>
      <c r="K486" s="49" t="s">
        <v>48</v>
      </c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978</v>
      </c>
      <c r="G489" s="21">
        <f t="shared" ref="G489" si="331">SUM(G480:G488)</f>
        <v>25.58</v>
      </c>
      <c r="H489" s="21">
        <f t="shared" ref="H489" si="332">SUM(H480:H488)</f>
        <v>32.020000000000003</v>
      </c>
      <c r="I489" s="21">
        <f t="shared" ref="I489" si="333">SUM(I480:I488)</f>
        <v>82</v>
      </c>
      <c r="J489" s="21">
        <f t="shared" ref="J489" si="334">SUM(J480:J488)</f>
        <v>636.5</v>
      </c>
      <c r="K489" s="27"/>
      <c r="L489" s="21">
        <f t="shared" ref="L489" ca="1" si="335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6">SUM(G490:G493)</f>
        <v>0</v>
      </c>
      <c r="H494" s="21">
        <f t="shared" ref="H494" si="337">SUM(H490:H493)</f>
        <v>0</v>
      </c>
      <c r="I494" s="21">
        <f t="shared" ref="I494" si="338">SUM(I490:I493)</f>
        <v>0</v>
      </c>
      <c r="J494" s="21">
        <f t="shared" ref="J494" si="339">SUM(J490:J493)</f>
        <v>0</v>
      </c>
      <c r="K494" s="27"/>
      <c r="L494" s="21">
        <f t="shared" ref="L494" ca="1" si="340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150</v>
      </c>
      <c r="F495" s="51">
        <v>80</v>
      </c>
      <c r="G495" s="51">
        <v>6.4</v>
      </c>
      <c r="H495" s="51">
        <v>7.4</v>
      </c>
      <c r="I495" s="51">
        <v>6.9</v>
      </c>
      <c r="J495" s="51">
        <v>120</v>
      </c>
      <c r="K495" s="52">
        <v>243</v>
      </c>
      <c r="L495" s="51"/>
    </row>
    <row r="496" spans="1:12" ht="15" thickBot="1" x14ac:dyDescent="0.35">
      <c r="A496" s="25"/>
      <c r="B496" s="16"/>
      <c r="C496" s="11"/>
      <c r="D496" s="7" t="s">
        <v>30</v>
      </c>
      <c r="E496" s="50" t="s">
        <v>97</v>
      </c>
      <c r="F496" s="51">
        <v>170</v>
      </c>
      <c r="G496" s="51">
        <v>5.41</v>
      </c>
      <c r="H496" s="51">
        <v>5.92</v>
      </c>
      <c r="I496" s="51">
        <v>25.38</v>
      </c>
      <c r="J496" s="51">
        <v>176.44</v>
      </c>
      <c r="K496" s="52">
        <v>98</v>
      </c>
      <c r="L496" s="51"/>
    </row>
    <row r="497" spans="1:12" ht="15" thickBot="1" x14ac:dyDescent="0.35">
      <c r="A497" s="25"/>
      <c r="B497" s="16"/>
      <c r="C497" s="11"/>
      <c r="D497" s="7" t="s">
        <v>31</v>
      </c>
      <c r="E497" s="50" t="s">
        <v>55</v>
      </c>
      <c r="F497" s="51">
        <v>200</v>
      </c>
      <c r="G497" s="51">
        <v>1</v>
      </c>
      <c r="H497" s="51">
        <v>0</v>
      </c>
      <c r="I497" s="51">
        <v>18.2</v>
      </c>
      <c r="J497" s="51">
        <v>76</v>
      </c>
      <c r="K497" s="49" t="s">
        <v>48</v>
      </c>
      <c r="L497" s="51"/>
    </row>
    <row r="498" spans="1:12" ht="15" thickBot="1" x14ac:dyDescent="0.35">
      <c r="A498" s="25"/>
      <c r="B498" s="16"/>
      <c r="C498" s="11"/>
      <c r="D498" s="7" t="s">
        <v>23</v>
      </c>
      <c r="E498" s="50" t="s">
        <v>56</v>
      </c>
      <c r="F498" s="51">
        <v>20</v>
      </c>
      <c r="G498" s="51">
        <v>1.3</v>
      </c>
      <c r="H498" s="51">
        <v>0.17</v>
      </c>
      <c r="I498" s="51">
        <v>9.8000000000000007</v>
      </c>
      <c r="J498" s="51">
        <v>42.8</v>
      </c>
      <c r="K498" s="49" t="s">
        <v>48</v>
      </c>
      <c r="L498" s="51"/>
    </row>
    <row r="499" spans="1:12" ht="14.4" x14ac:dyDescent="0.3">
      <c r="A499" s="25"/>
      <c r="B499" s="16"/>
      <c r="C499" s="11"/>
      <c r="D499" s="6"/>
      <c r="E499" s="50" t="s">
        <v>151</v>
      </c>
      <c r="F499" s="51">
        <v>150</v>
      </c>
      <c r="G499" s="51">
        <v>1.6</v>
      </c>
      <c r="H499" s="51">
        <v>0.6</v>
      </c>
      <c r="I499" s="51">
        <v>21</v>
      </c>
      <c r="J499" s="51">
        <v>97</v>
      </c>
      <c r="K499" s="49" t="s">
        <v>48</v>
      </c>
      <c r="L499" s="51"/>
    </row>
    <row r="500" spans="1:12" ht="14.4" x14ac:dyDescent="0.3">
      <c r="A500" s="25"/>
      <c r="B500" s="16"/>
      <c r="C500" s="11"/>
      <c r="D500" s="6"/>
      <c r="E500" s="50" t="s">
        <v>152</v>
      </c>
      <c r="F500" s="51">
        <v>250</v>
      </c>
      <c r="G500" s="51">
        <v>8.5</v>
      </c>
      <c r="H500" s="51">
        <v>6.2</v>
      </c>
      <c r="I500" s="51">
        <v>36</v>
      </c>
      <c r="J500" s="51">
        <v>235</v>
      </c>
      <c r="K500" s="52">
        <v>251</v>
      </c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870</v>
      </c>
      <c r="G501" s="21">
        <f t="shared" ref="G501" si="341">SUM(G495:G500)</f>
        <v>24.21</v>
      </c>
      <c r="H501" s="21">
        <f t="shared" ref="H501" si="342">SUM(H495:H500)</f>
        <v>20.29</v>
      </c>
      <c r="I501" s="21">
        <f t="shared" ref="I501" si="343">SUM(I495:I500)</f>
        <v>117.28</v>
      </c>
      <c r="J501" s="21">
        <f t="shared" ref="J501" si="344">SUM(J495:J500)</f>
        <v>747.24</v>
      </c>
      <c r="K501" s="27"/>
      <c r="L501" s="21">
        <f t="shared" ref="L501" ca="1" si="345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6">SUM(G502:G507)</f>
        <v>0</v>
      </c>
      <c r="H508" s="21">
        <f t="shared" ref="H508" si="347">SUM(H502:H507)</f>
        <v>0</v>
      </c>
      <c r="I508" s="21">
        <f t="shared" ref="I508" si="348">SUM(I502:I507)</f>
        <v>0</v>
      </c>
      <c r="J508" s="21">
        <f t="shared" ref="J508" si="349">SUM(J502:J507)</f>
        <v>0</v>
      </c>
      <c r="K508" s="27"/>
      <c r="L508" s="21">
        <f t="shared" ref="L508" ca="1" si="350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2803</v>
      </c>
      <c r="G509" s="34">
        <f t="shared" ref="G509" si="351">G475+G479+G489+G494+G501+G508</f>
        <v>82.259999999999991</v>
      </c>
      <c r="H509" s="34">
        <f t="shared" ref="H509" si="352">H475+H479+H489+H494+H501+H508</f>
        <v>91.610000000000014</v>
      </c>
      <c r="I509" s="34">
        <f t="shared" ref="I509" si="353">I475+I479+I489+I494+I501+I508</f>
        <v>373.53</v>
      </c>
      <c r="J509" s="34">
        <f t="shared" ref="J509" si="354">J475+J479+J489+J494+J501+J508</f>
        <v>2552.46</v>
      </c>
      <c r="K509" s="35"/>
      <c r="L509" s="34">
        <f t="shared" ref="L509" ca="1" si="355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6">SUM(G510:G516)</f>
        <v>0</v>
      </c>
      <c r="H517" s="21">
        <f t="shared" ref="H517" si="357">SUM(H510:H516)</f>
        <v>0</v>
      </c>
      <c r="I517" s="21">
        <f t="shared" ref="I517" si="358">SUM(I510:I516)</f>
        <v>0</v>
      </c>
      <c r="J517" s="21">
        <f t="shared" ref="J517" si="359">SUM(J510:J516)</f>
        <v>0</v>
      </c>
      <c r="K517" s="27"/>
      <c r="L517" s="21">
        <f t="shared" si="325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0">SUM(G518:G520)</f>
        <v>0</v>
      </c>
      <c r="H521" s="21">
        <f t="shared" ref="H521" si="361">SUM(H518:H520)</f>
        <v>0</v>
      </c>
      <c r="I521" s="21">
        <f t="shared" ref="I521" si="362">SUM(I518:I520)</f>
        <v>0</v>
      </c>
      <c r="J521" s="21">
        <f t="shared" ref="J521" si="363">SUM(J518:J520)</f>
        <v>0</v>
      </c>
      <c r="K521" s="27"/>
      <c r="L521" s="21">
        <f t="shared" ref="L521" ca="1" si="364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5">SUM(G522:G530)</f>
        <v>0</v>
      </c>
      <c r="H531" s="21">
        <f t="shared" ref="H531" si="366">SUM(H522:H530)</f>
        <v>0</v>
      </c>
      <c r="I531" s="21">
        <f t="shared" ref="I531" si="367">SUM(I522:I530)</f>
        <v>0</v>
      </c>
      <c r="J531" s="21">
        <f t="shared" ref="J531" si="368">SUM(J522:J530)</f>
        <v>0</v>
      </c>
      <c r="K531" s="27"/>
      <c r="L531" s="21">
        <f t="shared" ref="L531" ca="1" si="369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385">G517+G521+G531+G536+G543+G550</f>
        <v>0</v>
      </c>
      <c r="H551" s="34">
        <f t="shared" ref="H551" si="386">H517+H521+H531+H536+H543+H550</f>
        <v>0</v>
      </c>
      <c r="I551" s="34">
        <f t="shared" ref="I551" si="387">I517+I521+I531+I536+I543+I550</f>
        <v>0</v>
      </c>
      <c r="J551" s="34">
        <f t="shared" ref="J551" si="388">J517+J521+J531+J536+J543+J550</f>
        <v>0</v>
      </c>
      <c r="K551" s="35"/>
      <c r="L551" s="34">
        <f t="shared" ref="L551" ca="1" si="389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 ht="13.8" thickBot="1" x14ac:dyDescent="0.3">
      <c r="A594" s="29"/>
      <c r="B594" s="30"/>
      <c r="C594" s="60" t="s">
        <v>5</v>
      </c>
      <c r="D594" s="60"/>
      <c r="E594" s="60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#REF!</v>
      </c>
      <c r="G594" s="42" t="e">
        <f t="shared" ref="G594:L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#REF!</v>
      </c>
      <c r="H594" s="42" t="e">
        <f t="shared" si="424"/>
        <v>#REF!</v>
      </c>
      <c r="I594" s="42" t="e">
        <f t="shared" si="424"/>
        <v>#REF!</v>
      </c>
      <c r="J594" s="42" t="e">
        <f t="shared" si="424"/>
        <v>#REF!</v>
      </c>
      <c r="K594" s="42"/>
      <c r="L594" s="42" t="e">
        <f t="shared" ca="1" si="424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Лачина</cp:lastModifiedBy>
  <dcterms:created xsi:type="dcterms:W3CDTF">2022-05-16T14:23:56Z</dcterms:created>
  <dcterms:modified xsi:type="dcterms:W3CDTF">2025-06-08T17:39:43Z</dcterms:modified>
</cp:coreProperties>
</file>